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РАДА\ВИКОНКОМ\ВИКОНКОМ 2022 РІК\ВИКОНКОМ КВІТЕНЬ\"/>
    </mc:Choice>
  </mc:AlternateContent>
  <bookViews>
    <workbookView xWindow="0" yWindow="0" windowWidth="28800" windowHeight="12435"/>
  </bookViews>
  <sheets>
    <sheet name="ТАРИФИ" sheetId="1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4" i="16" l="1"/>
  <c r="F422" i="16"/>
  <c r="C422" i="16"/>
  <c r="F421" i="16"/>
  <c r="C421" i="16"/>
  <c r="F420" i="16"/>
  <c r="C420" i="16"/>
  <c r="F419" i="16"/>
  <c r="C419" i="16"/>
  <c r="F418" i="16"/>
  <c r="C418" i="16"/>
  <c r="F417" i="16"/>
  <c r="C417" i="16"/>
  <c r="F416" i="16"/>
  <c r="C416" i="16"/>
  <c r="F415" i="16"/>
  <c r="D415" i="16"/>
  <c r="D416" i="16" s="1"/>
  <c r="D417" i="16" s="1"/>
  <c r="D418" i="16" s="1"/>
  <c r="D419" i="16" s="1"/>
  <c r="D420" i="16" s="1"/>
  <c r="D421" i="16" s="1"/>
  <c r="D422" i="16" s="1"/>
  <c r="D424" i="16" s="1"/>
  <c r="C415" i="16"/>
  <c r="B415" i="16"/>
  <c r="B416" i="16" s="1"/>
  <c r="B417" i="16" s="1"/>
  <c r="B418" i="16" s="1"/>
  <c r="B419" i="16" s="1"/>
  <c r="B420" i="16" s="1"/>
  <c r="B421" i="16" s="1"/>
  <c r="B422" i="16" s="1"/>
  <c r="F414" i="16"/>
  <c r="C414" i="16"/>
  <c r="F411" i="16"/>
  <c r="F410" i="16"/>
  <c r="F409" i="16"/>
  <c r="F408" i="16"/>
  <c r="F407" i="16"/>
  <c r="D407" i="16"/>
  <c r="D409" i="16" s="1"/>
  <c r="D411" i="16" s="1"/>
  <c r="F405" i="16"/>
  <c r="F403" i="16"/>
  <c r="C403" i="16"/>
  <c r="B403" i="16"/>
  <c r="F402" i="16"/>
  <c r="C402" i="16"/>
  <c r="F400" i="16"/>
  <c r="C400" i="16"/>
  <c r="F399" i="16"/>
  <c r="C399" i="16"/>
  <c r="F398" i="16"/>
  <c r="C398" i="16"/>
  <c r="F397" i="16"/>
  <c r="C397" i="16"/>
  <c r="F396" i="16"/>
  <c r="C396" i="16"/>
  <c r="C395" i="16"/>
  <c r="F394" i="16"/>
  <c r="C394" i="16"/>
  <c r="F393" i="16"/>
  <c r="C393" i="16"/>
  <c r="F391" i="16"/>
  <c r="C391" i="16"/>
  <c r="F390" i="16"/>
  <c r="C390" i="16"/>
  <c r="F389" i="16"/>
  <c r="C389" i="16"/>
  <c r="F388" i="16"/>
  <c r="C388" i="16"/>
  <c r="F387" i="16"/>
  <c r="D387" i="16"/>
  <c r="D388" i="16" s="1"/>
  <c r="D389" i="16" s="1"/>
  <c r="D390" i="16" s="1"/>
  <c r="D391" i="16" s="1"/>
  <c r="C387" i="16"/>
  <c r="F386" i="16"/>
  <c r="C386" i="16"/>
  <c r="F385" i="16"/>
  <c r="C385" i="16"/>
  <c r="F384" i="16"/>
  <c r="C384" i="16"/>
  <c r="F383" i="16"/>
  <c r="D383" i="16"/>
  <c r="D384" i="16" s="1"/>
  <c r="D385" i="16" s="1"/>
  <c r="D386" i="16" s="1"/>
  <c r="C383" i="16"/>
  <c r="F382" i="16"/>
  <c r="D382" i="16"/>
  <c r="C382" i="16"/>
  <c r="C381" i="16"/>
  <c r="B381" i="16"/>
  <c r="F380" i="16"/>
  <c r="C380" i="16"/>
  <c r="F378" i="16"/>
  <c r="C378" i="16"/>
  <c r="F377" i="16"/>
  <c r="C377" i="16"/>
  <c r="F376" i="16"/>
  <c r="C376" i="16"/>
  <c r="F375" i="16"/>
  <c r="C375" i="16"/>
  <c r="F374" i="16"/>
  <c r="C374" i="16"/>
  <c r="F373" i="16"/>
  <c r="C373" i="16"/>
  <c r="F372" i="16"/>
  <c r="C372" i="16"/>
  <c r="F371" i="16"/>
  <c r="C371" i="16"/>
  <c r="F370" i="16"/>
  <c r="C370" i="16"/>
  <c r="F369" i="16"/>
  <c r="C369" i="16"/>
  <c r="F368" i="16"/>
  <c r="C368" i="16"/>
  <c r="F367" i="16"/>
  <c r="C367" i="16"/>
  <c r="F366" i="16"/>
  <c r="C366" i="16"/>
  <c r="F365" i="16"/>
  <c r="C365" i="16"/>
  <c r="F364" i="16"/>
  <c r="C364" i="16"/>
  <c r="F363" i="16"/>
  <c r="C363" i="16"/>
  <c r="F362" i="16"/>
  <c r="C362" i="16"/>
  <c r="F361" i="16"/>
  <c r="C361" i="16"/>
  <c r="F360" i="16"/>
  <c r="C360" i="16"/>
  <c r="F359" i="16"/>
  <c r="C359" i="16"/>
  <c r="F358" i="16"/>
  <c r="C358" i="16"/>
  <c r="F357" i="16"/>
  <c r="C357" i="16"/>
  <c r="F356" i="16"/>
  <c r="D356" i="16"/>
  <c r="D357" i="16" s="1"/>
  <c r="D358" i="16" s="1"/>
  <c r="D359" i="16" s="1"/>
  <c r="D360" i="16" s="1"/>
  <c r="D361" i="16" s="1"/>
  <c r="D362" i="16" s="1"/>
  <c r="D363" i="16" s="1"/>
  <c r="D364" i="16" s="1"/>
  <c r="D365" i="16" s="1"/>
  <c r="D366" i="16" s="1"/>
  <c r="D367" i="16" s="1"/>
  <c r="D368" i="16" s="1"/>
  <c r="D369" i="16" s="1"/>
  <c r="D370" i="16" s="1"/>
  <c r="D371" i="16" s="1"/>
  <c r="D372" i="16" s="1"/>
  <c r="D373" i="16" s="1"/>
  <c r="D374" i="16" s="1"/>
  <c r="D375" i="16" s="1"/>
  <c r="D376" i="16" s="1"/>
  <c r="D377" i="16" s="1"/>
  <c r="D378" i="16" s="1"/>
  <c r="C356" i="16"/>
  <c r="B356" i="16"/>
  <c r="B357" i="16" s="1"/>
  <c r="B358" i="16" s="1"/>
  <c r="B359" i="16" s="1"/>
  <c r="B360" i="16" s="1"/>
  <c r="B361" i="16" s="1"/>
  <c r="B362" i="16" s="1"/>
  <c r="B363" i="16" s="1"/>
  <c r="B364" i="16" s="1"/>
  <c r="B365" i="16" s="1"/>
  <c r="B366" i="16" s="1"/>
  <c r="B367" i="16" s="1"/>
  <c r="B368" i="16" s="1"/>
  <c r="B369" i="16" s="1"/>
  <c r="B370" i="16" s="1"/>
  <c r="B371" i="16" s="1"/>
  <c r="B372" i="16" s="1"/>
  <c r="B373" i="16" s="1"/>
  <c r="B374" i="16" s="1"/>
  <c r="B375" i="16" s="1"/>
  <c r="B376" i="16" s="1"/>
  <c r="B377" i="16" s="1"/>
  <c r="B378" i="16" s="1"/>
  <c r="F355" i="16"/>
  <c r="C355" i="16"/>
  <c r="F353" i="16"/>
  <c r="F352" i="16"/>
  <c r="D352" i="16"/>
  <c r="F351" i="16"/>
  <c r="D351" i="16"/>
  <c r="F350" i="16"/>
  <c r="F349" i="16"/>
  <c r="F348" i="16"/>
  <c r="F347" i="16"/>
  <c r="F346" i="16"/>
  <c r="F345" i="16"/>
  <c r="F344" i="16"/>
  <c r="F343" i="16"/>
  <c r="F342" i="16"/>
  <c r="F341" i="16"/>
  <c r="F340" i="16"/>
  <c r="F339" i="16"/>
  <c r="F338" i="16"/>
  <c r="F337" i="16"/>
  <c r="F336" i="16"/>
  <c r="F335" i="16"/>
  <c r="F334" i="16"/>
  <c r="F333" i="16"/>
  <c r="F332" i="16"/>
  <c r="F331" i="16"/>
  <c r="F330" i="16"/>
  <c r="F329" i="16"/>
  <c r="F328" i="16"/>
  <c r="F327" i="16"/>
  <c r="F326" i="16"/>
  <c r="F325" i="16"/>
  <c r="F324" i="16"/>
  <c r="F323" i="16"/>
  <c r="F322" i="16"/>
  <c r="F321" i="16"/>
  <c r="F320" i="16"/>
  <c r="F319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4" i="16"/>
  <c r="F293" i="16"/>
  <c r="F292" i="16"/>
  <c r="F291" i="16"/>
  <c r="F290" i="16"/>
  <c r="F289" i="16"/>
  <c r="F288" i="16"/>
  <c r="F287" i="16"/>
  <c r="F286" i="16"/>
  <c r="F285" i="16"/>
  <c r="F284" i="16"/>
  <c r="F283" i="16"/>
  <c r="F282" i="16"/>
  <c r="F281" i="16"/>
  <c r="F280" i="16"/>
  <c r="F279" i="16"/>
  <c r="B279" i="16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B337" i="16" s="1"/>
  <c r="B338" i="16" s="1"/>
  <c r="B339" i="16" s="1"/>
  <c r="B340" i="16" s="1"/>
  <c r="B341" i="16" s="1"/>
  <c r="B342" i="16" s="1"/>
  <c r="B343" i="16" s="1"/>
  <c r="B344" i="16" s="1"/>
  <c r="B345" i="16" s="1"/>
  <c r="B346" i="16" s="1"/>
  <c r="B347" i="16" s="1"/>
  <c r="B348" i="16" s="1"/>
  <c r="B349" i="16" s="1"/>
  <c r="B350" i="16" s="1"/>
  <c r="B351" i="16" s="1"/>
  <c r="B352" i="16" s="1"/>
  <c r="B353" i="16" s="1"/>
  <c r="F278" i="16"/>
  <c r="D278" i="16"/>
  <c r="D279" i="16" s="1"/>
  <c r="D280" i="16" s="1"/>
  <c r="B278" i="16"/>
  <c r="F277" i="16"/>
  <c r="F275" i="16"/>
  <c r="F274" i="16"/>
  <c r="F273" i="16"/>
  <c r="F272" i="16"/>
  <c r="F271" i="16"/>
  <c r="F270" i="16"/>
  <c r="F269" i="16"/>
  <c r="F268" i="16"/>
  <c r="F267" i="16"/>
  <c r="F266" i="16"/>
  <c r="F265" i="16"/>
  <c r="F264" i="16"/>
  <c r="F263" i="16"/>
  <c r="F262" i="16"/>
  <c r="F261" i="16"/>
  <c r="F260" i="16"/>
  <c r="F259" i="16"/>
  <c r="F258" i="16"/>
  <c r="F257" i="16"/>
  <c r="F256" i="16"/>
  <c r="F255" i="16"/>
  <c r="F254" i="16"/>
  <c r="F253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6" i="16"/>
  <c r="C236" i="16"/>
  <c r="F235" i="16"/>
  <c r="C235" i="16"/>
  <c r="F234" i="16"/>
  <c r="C234" i="16"/>
  <c r="F233" i="16"/>
  <c r="C233" i="16"/>
  <c r="F232" i="16"/>
  <c r="C232" i="16"/>
  <c r="F231" i="16"/>
  <c r="C231" i="16"/>
  <c r="F230" i="16"/>
  <c r="C230" i="16"/>
  <c r="F229" i="16"/>
  <c r="C229" i="16"/>
  <c r="F228" i="16"/>
  <c r="C228" i="16"/>
  <c r="F227" i="16"/>
  <c r="C227" i="16"/>
  <c r="F226" i="16"/>
  <c r="C226" i="16"/>
  <c r="F225" i="16"/>
  <c r="C225" i="16"/>
  <c r="F224" i="16"/>
  <c r="C224" i="16"/>
  <c r="F223" i="16"/>
  <c r="C223" i="16"/>
  <c r="F222" i="16"/>
  <c r="C222" i="16"/>
  <c r="F221" i="16"/>
  <c r="C221" i="16"/>
  <c r="F220" i="16"/>
  <c r="C220" i="16"/>
  <c r="F219" i="16"/>
  <c r="C219" i="16"/>
  <c r="F218" i="16"/>
  <c r="C218" i="16"/>
  <c r="F217" i="16"/>
  <c r="C217" i="16"/>
  <c r="F216" i="16"/>
  <c r="C216" i="16"/>
  <c r="F215" i="16"/>
  <c r="C215" i="16"/>
  <c r="F214" i="16"/>
  <c r="C214" i="16"/>
  <c r="F213" i="16"/>
  <c r="C213" i="16"/>
  <c r="F212" i="16"/>
  <c r="C212" i="16"/>
  <c r="F211" i="16"/>
  <c r="C211" i="16"/>
  <c r="F210" i="16"/>
  <c r="C210" i="16"/>
  <c r="F209" i="16"/>
  <c r="C209" i="16"/>
  <c r="F208" i="16"/>
  <c r="C208" i="16"/>
  <c r="F207" i="16"/>
  <c r="C207" i="16"/>
  <c r="F206" i="16"/>
  <c r="C206" i="16"/>
  <c r="F205" i="16"/>
  <c r="C205" i="16"/>
  <c r="F204" i="16"/>
  <c r="C204" i="16"/>
  <c r="F203" i="16"/>
  <c r="D203" i="16"/>
  <c r="D204" i="16" s="1"/>
  <c r="D205" i="16" s="1"/>
  <c r="D206" i="16" s="1"/>
  <c r="D207" i="16" s="1"/>
  <c r="D208" i="16" s="1"/>
  <c r="D209" i="16" s="1"/>
  <c r="D210" i="16" s="1"/>
  <c r="D211" i="16" s="1"/>
  <c r="D212" i="16" s="1"/>
  <c r="D213" i="16" s="1"/>
  <c r="D214" i="16" s="1"/>
  <c r="D215" i="16" s="1"/>
  <c r="D216" i="16" s="1"/>
  <c r="D217" i="16" s="1"/>
  <c r="D218" i="16" s="1"/>
  <c r="D219" i="16" s="1"/>
  <c r="D220" i="16" s="1"/>
  <c r="D221" i="16" s="1"/>
  <c r="D222" i="16" s="1"/>
  <c r="D223" i="16" s="1"/>
  <c r="D224" i="16" s="1"/>
  <c r="D225" i="16" s="1"/>
  <c r="D226" i="16" s="1"/>
  <c r="D227" i="16" s="1"/>
  <c r="D228" i="16" s="1"/>
  <c r="D229" i="16" s="1"/>
  <c r="D230" i="16" s="1"/>
  <c r="D231" i="16" s="1"/>
  <c r="D232" i="16" s="1"/>
  <c r="D233" i="16" s="1"/>
  <c r="D234" i="16" s="1"/>
  <c r="D235" i="16" s="1"/>
  <c r="D236" i="16" s="1"/>
  <c r="C203" i="16"/>
  <c r="B203" i="16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F202" i="16"/>
  <c r="C202" i="16"/>
  <c r="F200" i="16"/>
  <c r="F199" i="16"/>
  <c r="F198" i="16"/>
  <c r="F197" i="16"/>
  <c r="F196" i="16"/>
  <c r="F195" i="16"/>
  <c r="F194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B181" i="16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F180" i="16"/>
  <c r="B180" i="16"/>
  <c r="F179" i="16"/>
  <c r="F177" i="16"/>
  <c r="F176" i="16"/>
  <c r="F175" i="16"/>
  <c r="B175" i="16"/>
  <c r="B176" i="16" s="1"/>
  <c r="B177" i="16" s="1"/>
  <c r="F174" i="16"/>
  <c r="B174" i="16"/>
  <c r="F173" i="16"/>
  <c r="F171" i="16"/>
  <c r="F170" i="16"/>
  <c r="F169" i="16"/>
  <c r="F166" i="16"/>
  <c r="F165" i="16"/>
  <c r="F164" i="16"/>
  <c r="F163" i="16"/>
  <c r="F162" i="16"/>
  <c r="F161" i="16"/>
  <c r="F160" i="16"/>
  <c r="B160" i="16"/>
  <c r="B161" i="16" s="1"/>
  <c r="B162" i="16" s="1"/>
  <c r="B163" i="16" s="1"/>
  <c r="B164" i="16" s="1"/>
  <c r="B165" i="16" s="1"/>
  <c r="B166" i="16" s="1"/>
  <c r="F159" i="16"/>
  <c r="D159" i="16"/>
  <c r="D160" i="16" s="1"/>
  <c r="D161" i="16" s="1"/>
  <c r="D162" i="16" s="1"/>
  <c r="D163" i="16" s="1"/>
  <c r="D164" i="16" s="1"/>
  <c r="D165" i="16" s="1"/>
  <c r="D166" i="16" s="1"/>
  <c r="D169" i="16" s="1"/>
  <c r="D170" i="16" s="1"/>
  <c r="D171" i="16" s="1"/>
  <c r="D173" i="16" s="1"/>
  <c r="D174" i="16" s="1"/>
  <c r="D175" i="16" s="1"/>
  <c r="D176" i="16" s="1"/>
  <c r="D177" i="16" s="1"/>
  <c r="D179" i="16" s="1"/>
  <c r="D180" i="16" s="1"/>
  <c r="D181" i="16" s="1"/>
  <c r="D182" i="16" s="1"/>
  <c r="D183" i="16" s="1"/>
  <c r="D184" i="16" s="1"/>
  <c r="D185" i="16" s="1"/>
  <c r="D186" i="16" s="1"/>
  <c r="D187" i="16" s="1"/>
  <c r="D188" i="16" s="1"/>
  <c r="D189" i="16" s="1"/>
  <c r="D190" i="16" s="1"/>
  <c r="D191" i="16" s="1"/>
  <c r="D192" i="16" s="1"/>
  <c r="D193" i="16" s="1"/>
  <c r="D194" i="16" s="1"/>
  <c r="D195" i="16" s="1"/>
  <c r="D196" i="16" s="1"/>
  <c r="D197" i="16" s="1"/>
  <c r="D198" i="16" s="1"/>
  <c r="D199" i="16" s="1"/>
  <c r="D200" i="16" s="1"/>
  <c r="B159" i="16"/>
  <c r="F158" i="16"/>
  <c r="F156" i="16"/>
  <c r="C156" i="16"/>
  <c r="F155" i="16"/>
  <c r="C155" i="16"/>
  <c r="F154" i="16"/>
  <c r="C154" i="16"/>
  <c r="F153" i="16"/>
  <c r="C153" i="16"/>
  <c r="F152" i="16"/>
  <c r="C152" i="16"/>
  <c r="F151" i="16"/>
  <c r="C151" i="16"/>
  <c r="F150" i="16"/>
  <c r="C150" i="16"/>
  <c r="F149" i="16"/>
  <c r="C149" i="16"/>
  <c r="F148" i="16"/>
  <c r="C148" i="16"/>
  <c r="B148" i="16"/>
  <c r="B149" i="16" s="1"/>
  <c r="B150" i="16" s="1"/>
  <c r="B151" i="16" s="1"/>
  <c r="B152" i="16" s="1"/>
  <c r="B153" i="16" s="1"/>
  <c r="B154" i="16" s="1"/>
  <c r="B155" i="16" s="1"/>
  <c r="B156" i="16" s="1"/>
  <c r="F147" i="16"/>
  <c r="C147" i="16"/>
  <c r="F145" i="16"/>
  <c r="F144" i="16"/>
  <c r="F143" i="16"/>
  <c r="F142" i="16"/>
  <c r="F141" i="16"/>
  <c r="F140" i="16"/>
  <c r="F139" i="16"/>
  <c r="B139" i="16"/>
  <c r="B140" i="16" s="1"/>
  <c r="B141" i="16" s="1"/>
  <c r="B142" i="16" s="1"/>
  <c r="B143" i="16" s="1"/>
  <c r="B144" i="16" s="1"/>
  <c r="B145" i="16" s="1"/>
  <c r="F138" i="16"/>
  <c r="D138" i="16"/>
  <c r="D139" i="16" s="1"/>
  <c r="D140" i="16" s="1"/>
  <c r="D141" i="16" s="1"/>
  <c r="D142" i="16" s="1"/>
  <c r="D143" i="16" s="1"/>
  <c r="D144" i="16" s="1"/>
  <c r="D145" i="16" s="1"/>
  <c r="B138" i="16"/>
  <c r="F137" i="16"/>
  <c r="F135" i="16"/>
  <c r="C135" i="16"/>
  <c r="F134" i="16"/>
  <c r="C134" i="16"/>
  <c r="F133" i="16"/>
  <c r="C133" i="16"/>
  <c r="F132" i="16"/>
  <c r="C132" i="16"/>
  <c r="F131" i="16"/>
  <c r="C131" i="16"/>
  <c r="F130" i="16"/>
  <c r="D130" i="16"/>
  <c r="D131" i="16" s="1"/>
  <c r="D132" i="16" s="1"/>
  <c r="D133" i="16" s="1"/>
  <c r="D134" i="16" s="1"/>
  <c r="D135" i="16" s="1"/>
  <c r="C130" i="16"/>
  <c r="B130" i="16"/>
  <c r="B131" i="16" s="1"/>
  <c r="B132" i="16" s="1"/>
  <c r="B133" i="16" s="1"/>
  <c r="B134" i="16" s="1"/>
  <c r="B135" i="16" s="1"/>
  <c r="F129" i="16"/>
  <c r="C129" i="16"/>
  <c r="F127" i="16"/>
  <c r="F126" i="16"/>
  <c r="F125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D86" i="16"/>
  <c r="D87" i="16" s="1"/>
  <c r="D88" i="16" s="1"/>
  <c r="D89" i="16" s="1"/>
  <c r="D90" i="16" s="1"/>
  <c r="D91" i="16" s="1"/>
  <c r="D92" i="16" s="1"/>
  <c r="D93" i="16" s="1"/>
  <c r="D94" i="16" s="1"/>
  <c r="D95" i="16" s="1"/>
  <c r="D96" i="16" s="1"/>
  <c r="D97" i="16" s="1"/>
  <c r="D98" i="16" s="1"/>
  <c r="D99" i="16" s="1"/>
  <c r="D100" i="16" s="1"/>
  <c r="D101" i="16" s="1"/>
  <c r="D102" i="16" s="1"/>
  <c r="D103" i="16" s="1"/>
  <c r="D104" i="16" s="1"/>
  <c r="D105" i="16" s="1"/>
  <c r="D106" i="16" s="1"/>
  <c r="D107" i="16" s="1"/>
  <c r="D108" i="16" s="1"/>
  <c r="D109" i="16" s="1"/>
  <c r="D110" i="16" s="1"/>
  <c r="D111" i="16" s="1"/>
  <c r="D112" i="16" s="1"/>
  <c r="D113" i="16" s="1"/>
  <c r="D114" i="16" s="1"/>
  <c r="D115" i="16" s="1"/>
  <c r="D116" i="16" s="1"/>
  <c r="D117" i="16" s="1"/>
  <c r="D118" i="16" s="1"/>
  <c r="D119" i="16" s="1"/>
  <c r="D120" i="16" s="1"/>
  <c r="D121" i="16" s="1"/>
  <c r="D122" i="16" s="1"/>
  <c r="D123" i="16" s="1"/>
  <c r="D125" i="16" s="1"/>
  <c r="F85" i="16"/>
  <c r="F83" i="16"/>
  <c r="F82" i="16"/>
  <c r="F80" i="16"/>
  <c r="F79" i="16"/>
  <c r="F78" i="16"/>
  <c r="F77" i="16"/>
  <c r="F76" i="16"/>
  <c r="F75" i="16"/>
  <c r="F74" i="16"/>
  <c r="F73" i="16"/>
  <c r="F72" i="16"/>
  <c r="F71" i="16"/>
  <c r="F70" i="16"/>
  <c r="F68" i="16"/>
  <c r="F67" i="16"/>
  <c r="F66" i="16"/>
  <c r="F65" i="16"/>
  <c r="F64" i="16"/>
  <c r="F63" i="16"/>
  <c r="F62" i="16"/>
  <c r="F61" i="16"/>
  <c r="F60" i="16"/>
  <c r="F59" i="16"/>
  <c r="D59" i="16"/>
  <c r="D61" i="16" s="1"/>
  <c r="D63" i="16" s="1"/>
  <c r="D65" i="16" s="1"/>
  <c r="D67" i="16" s="1"/>
  <c r="F58" i="16"/>
  <c r="D58" i="16"/>
  <c r="D60" i="16" s="1"/>
  <c r="D62" i="16" s="1"/>
  <c r="D64" i="16" s="1"/>
  <c r="D66" i="16" s="1"/>
  <c r="D68" i="16" s="1"/>
  <c r="D70" i="16" s="1"/>
  <c r="F57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B37" i="16"/>
  <c r="F36" i="16"/>
  <c r="F35" i="16"/>
  <c r="B35" i="16"/>
  <c r="F34" i="16"/>
  <c r="F33" i="16"/>
  <c r="B33" i="16"/>
  <c r="F32" i="16"/>
  <c r="F31" i="16"/>
  <c r="B31" i="16"/>
  <c r="F30" i="16"/>
  <c r="B30" i="16"/>
  <c r="F29" i="16"/>
  <c r="F28" i="16"/>
  <c r="F27" i="16"/>
  <c r="F26" i="16"/>
  <c r="B26" i="16"/>
  <c r="B27" i="16" s="1"/>
  <c r="B28" i="16" s="1"/>
  <c r="F25" i="16"/>
  <c r="D25" i="16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36" i="16" s="1"/>
  <c r="D37" i="16" s="1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49" i="16" s="1"/>
  <c r="D50" i="16" s="1"/>
  <c r="D51" i="16" s="1"/>
  <c r="D52" i="16" s="1"/>
  <c r="D53" i="16" s="1"/>
  <c r="D54" i="16" s="1"/>
  <c r="D55" i="16" s="1"/>
  <c r="F24" i="16"/>
  <c r="F22" i="16"/>
  <c r="F21" i="16"/>
  <c r="F20" i="16"/>
  <c r="F19" i="16"/>
  <c r="F18" i="16"/>
  <c r="F17" i="16"/>
  <c r="F16" i="16"/>
  <c r="F15" i="16"/>
  <c r="F14" i="16"/>
  <c r="F13" i="16"/>
  <c r="F12" i="16"/>
  <c r="D127" i="16" l="1"/>
  <c r="D126" i="16"/>
  <c r="D156" i="16"/>
  <c r="D155" i="16"/>
  <c r="D154" i="16"/>
  <c r="D153" i="16"/>
  <c r="D152" i="16"/>
  <c r="D151" i="16"/>
  <c r="D150" i="16"/>
  <c r="D149" i="16"/>
  <c r="D148" i="16"/>
  <c r="D147" i="16"/>
  <c r="D393" i="16"/>
  <c r="D394" i="16"/>
  <c r="D396" i="16" s="1"/>
  <c r="D72" i="16"/>
  <c r="D74" i="16" s="1"/>
  <c r="D76" i="16" s="1"/>
  <c r="D78" i="16" s="1"/>
  <c r="D80" i="16" s="1"/>
  <c r="D71" i="16"/>
  <c r="D73" i="16" s="1"/>
  <c r="D75" i="16" s="1"/>
  <c r="D77" i="16" s="1"/>
  <c r="D79" i="16" s="1"/>
  <c r="D408" i="16"/>
  <c r="D410" i="16" s="1"/>
  <c r="D397" i="16" l="1"/>
  <c r="D399" i="16" s="1"/>
  <c r="D398" i="16"/>
  <c r="D400" i="16" s="1"/>
  <c r="D402" i="16" s="1"/>
  <c r="D403" i="16" s="1"/>
</calcChain>
</file>

<file path=xl/sharedStrings.xml><?xml version="1.0" encoding="utf-8"?>
<sst xmlns="http://schemas.openxmlformats.org/spreadsheetml/2006/main" count="469" uniqueCount="336">
  <si>
    <t>Коагулограма</t>
  </si>
  <si>
    <t>№ п/п</t>
  </si>
  <si>
    <t>Перелік і тарифи на платні медичні послуги</t>
  </si>
  <si>
    <t>комунального некомерційного підприємства</t>
  </si>
  <si>
    <t>Найменування  послуги</t>
  </si>
  <si>
    <t>Одиниця виміру</t>
  </si>
  <si>
    <t>1 процедура</t>
  </si>
  <si>
    <t>1 консультація</t>
  </si>
  <si>
    <t>Рентгенологічна діагностика</t>
  </si>
  <si>
    <t>Фізіотерапевтичні процедури</t>
  </si>
  <si>
    <t>Тариф за одиницю виміру</t>
  </si>
  <si>
    <t>Проведення огляду лікарем-терапевтом</t>
  </si>
  <si>
    <t>Проведення огляду лікарем-отоларингологом</t>
  </si>
  <si>
    <t>Проведення огляду лікарем-дерматовенерологом</t>
  </si>
  <si>
    <t>Проведення огляду лікарем-невропатологом</t>
  </si>
  <si>
    <t>Проведення огляду лікарем-хірургом</t>
  </si>
  <si>
    <t>Проведення огляду лікарем-офтальмологом</t>
  </si>
  <si>
    <t>Проведення огляду лікарем-акушер-гінекологом (стандартний огляд у дзеркалах без урахування вартості мазків)</t>
  </si>
  <si>
    <t>Проведення огляду лікарем-стоматологом</t>
  </si>
  <si>
    <t>Проведення огляду лікарем-рентгенологом</t>
  </si>
  <si>
    <t>Проведення огляду лікарем-травматологом</t>
  </si>
  <si>
    <t>Проведення огляду логопедом</t>
  </si>
  <si>
    <t>Лабораторні обстеження</t>
  </si>
  <si>
    <t>Загальний аналіз крові №1 (гемоглобін, лейкоцити, ШОЕ, формула крові-базофіли, паличкоядерні, сегментоядерні, лімфоцити, моноцити)</t>
  </si>
  <si>
    <t>Біохімічний аналіз крові №1 (аланінамінотрансфераза, аспартатамінотрансфераза, тимолова проба)</t>
  </si>
  <si>
    <t>Біохімічний аналіз крові №2 (аланінамінотрансфераза, аспартатамінотрансфераза, тимолова проба, креатинін, сечовина, загальний білок, загальний білірубін)</t>
  </si>
  <si>
    <t>Біохімічний аналіз крові №3 (креатинін, сечовина)</t>
  </si>
  <si>
    <t>Ревмопроби (серомукоїд, антистрептолізин-О, ревматоїдний фактор)</t>
  </si>
  <si>
    <t>Дослідження крові на МНВ (міжнародне нормалізоване відношення)</t>
  </si>
  <si>
    <t>Аналіз сечі загальний</t>
  </si>
  <si>
    <t xml:space="preserve">Визначення глюкози в сечі </t>
  </si>
  <si>
    <t>Визначення ацетону в сечі</t>
  </si>
  <si>
    <t>Визначення білка в сечі з сульфосаліциловою кислотою</t>
  </si>
  <si>
    <t>Аналіз калу на яйця глистів</t>
  </si>
  <si>
    <t xml:space="preserve">Дослідження крові на вміст глюкози </t>
  </si>
  <si>
    <t xml:space="preserve">Мазок з уретри на гонорею </t>
  </si>
  <si>
    <t>Дослідження калу на скриту кров</t>
  </si>
  <si>
    <t>Дослідження крові на вміст білірубіну загального</t>
  </si>
  <si>
    <t>Дослідження крові на вміст аспартатамінотрансферази</t>
  </si>
  <si>
    <t>Дослідження крові на вміст аланінамінотрансферази</t>
  </si>
  <si>
    <t>Дослідження крові на вміст альфа-амілази</t>
  </si>
  <si>
    <t>Дослідження крові на вміст сечовини</t>
  </si>
  <si>
    <t>Дослідження крові на вміст креатиніну</t>
  </si>
  <si>
    <t>Дослідження крові на вміст загального холестерину</t>
  </si>
  <si>
    <t xml:space="preserve"> Дослідження крові на тимолову пробу</t>
  </si>
  <si>
    <t>Дослідження крові на вміст С-реактивного білка</t>
  </si>
  <si>
    <t>Дослідження крові на вміст кальцію</t>
  </si>
  <si>
    <t>Дослідження крові на вміст альбуміну</t>
  </si>
  <si>
    <t>Дослідження крові на вміст загального білка</t>
  </si>
  <si>
    <t>Дослідження крові на вміст антистрептолізину -О</t>
  </si>
  <si>
    <t>Дослідження крові на сифіліс (реакція мікропреципітації)</t>
  </si>
  <si>
    <t>Визначення резус-належності</t>
  </si>
  <si>
    <t>Визначення групи крові</t>
  </si>
  <si>
    <t>Дослідження крові на вміст ревматоїдного фактору</t>
  </si>
  <si>
    <t>Проведення оглядів лікарями</t>
  </si>
  <si>
    <t>1 огляд</t>
  </si>
  <si>
    <t>Послуги, які надаються лікарем-офтальмологом</t>
  </si>
  <si>
    <t>Визначення гостроти зору</t>
  </si>
  <si>
    <t>Проведення біомікроскопії ока в щілинній лампі</t>
  </si>
  <si>
    <t>Послуги, які надаються лікарем-невропатологом</t>
  </si>
  <si>
    <t>Проведення дерматоскопії</t>
  </si>
  <si>
    <t>Послуги, які надаються лікарем-отоларингологом</t>
  </si>
  <si>
    <t>Послуги, які надаються лікарем-дерматовенерологом</t>
  </si>
  <si>
    <t>Проведення забору мазків з уретрального  каналу у чоловіків</t>
  </si>
  <si>
    <t>Проведення забору мазків з уретрального каналу у жінок</t>
  </si>
  <si>
    <t>Послуги, які надаються лікарем-хірургом</t>
  </si>
  <si>
    <t>Послуги, які надаються лікарем-травматологом</t>
  </si>
  <si>
    <t>Послуги, які надаються лікарем-гінекологом</t>
  </si>
  <si>
    <t>Проведення УЗД органів черевної порожнини</t>
  </si>
  <si>
    <t>Проведення УЗД нирок</t>
  </si>
  <si>
    <t>Проведення УЗД плевральної порожнини</t>
  </si>
  <si>
    <t>Процедури відновного лікування</t>
  </si>
  <si>
    <t>Комплексні медичні огляди</t>
  </si>
  <si>
    <t>до  наказу  МОЗ України №280 від   23.07.2002 р.“Про   затвердження Положення про медичні огляди працівників, діяльність яких пов'язана з обслуговуванням населення і може призвести до поширення інфекційних хвороб " (санітарна книжка)</t>
  </si>
  <si>
    <t>УЗД-дослідження</t>
  </si>
  <si>
    <t>Інші послуги</t>
  </si>
  <si>
    <t>Вигодської селищної ради</t>
  </si>
  <si>
    <t>"Вигодська міська багатопрофільна лікарня"                                                                      Вигодської селищної ради  Івано-Франківської області</t>
  </si>
  <si>
    <t>Вимірювання очного тиску (після 40 років)</t>
  </si>
  <si>
    <t>Промивання слізних шляхів</t>
  </si>
  <si>
    <t>Периметрія-визначення полів зору</t>
  </si>
  <si>
    <t>Суб'єктивна перевірка рефракції</t>
  </si>
  <si>
    <t>Об'єктивна перевірка рефракції</t>
  </si>
  <si>
    <t>Огляд очного дна</t>
  </si>
  <si>
    <t>Визначення величини сліпої плями</t>
  </si>
  <si>
    <t>Визначення кольоросприйняття</t>
  </si>
  <si>
    <t>Призначення і підбір корегуючих окулярів</t>
  </si>
  <si>
    <t>Невідкладна допомога при травмах очей:</t>
  </si>
  <si>
    <t>хімічні опіки</t>
  </si>
  <si>
    <t>електричні опіки</t>
  </si>
  <si>
    <t>термічні опіки</t>
  </si>
  <si>
    <t>Видалення стороннього тіла з рогівки</t>
  </si>
  <si>
    <t>Лікування гострого анафілактичного шоку</t>
  </si>
  <si>
    <t>Лікування гострого приступа глаукоми</t>
  </si>
  <si>
    <t>Лікування травми очей з кровотечею</t>
  </si>
  <si>
    <t>Визначення гостроти зору у дітей</t>
  </si>
  <si>
    <t>Визначення рефракції</t>
  </si>
  <si>
    <t>Огляд очного дна при розширеній зіниці</t>
  </si>
  <si>
    <t>Підбір окулярів</t>
  </si>
  <si>
    <t>Оформлення на МСЕК</t>
  </si>
  <si>
    <t>Виклик консультація вдома</t>
  </si>
  <si>
    <t>Проведення рентгенографії органів грудної клітки в одній проекції</t>
  </si>
  <si>
    <t>Проведення рентгенографії органів грудної клітки в двох проекціях</t>
  </si>
  <si>
    <t>Проведення рентгеноскопії органів грудної клітки</t>
  </si>
  <si>
    <t>Рентгеноскопія черевної порожнини (оглядова)</t>
  </si>
  <si>
    <t>Рентгеноскопія та рентгенографія стравоходу</t>
  </si>
  <si>
    <t>Первинне подвійне контрастування шлунку</t>
  </si>
  <si>
    <t xml:space="preserve">Рентгеноскопія периф. від кістяка та хребта у двох проекціях </t>
  </si>
  <si>
    <t>Рентгенографія черепа в двох проекціях</t>
  </si>
  <si>
    <t>Рентгенографія колонових пазух у одній проекції</t>
  </si>
  <si>
    <t>Рентгенографія колонових пазух у двох проекціях</t>
  </si>
  <si>
    <t>Рентгенологічні дослідження області грудної клітки</t>
  </si>
  <si>
    <t>Рентгенологічні дослідження органів травлення</t>
  </si>
  <si>
    <t>Рентгенологічні дослідження кістково-суглобної системи</t>
  </si>
  <si>
    <t>Рентгенографія висково-щелепного суглоба у двох проекціях</t>
  </si>
  <si>
    <t>Рентгенографія нижньої щелепи в одній проекції</t>
  </si>
  <si>
    <t>Рентгенографія нижньої щелепи в двох проекціях</t>
  </si>
  <si>
    <t>Рентгенографія нижньої щелепи в трьох проекціях</t>
  </si>
  <si>
    <t>Рентгенографія кісток носа в одній проекції</t>
  </si>
  <si>
    <t>Рентгенографія кісток носа в двох проекціях</t>
  </si>
  <si>
    <t>Рентгенографія скроневої кістки в одній проекції</t>
  </si>
  <si>
    <t>Рентгенографія скроневої кістки в двох проекціях</t>
  </si>
  <si>
    <t>Рентгенографія ключиці в одній проекції</t>
  </si>
  <si>
    <t>Рентгенографія ключиці в двох проекціях</t>
  </si>
  <si>
    <t>Рентгенографія ребер із аутокомплектацією під час дихання в одній проекції</t>
  </si>
  <si>
    <t>Рентгенографія ребер із аутокомплектацією під час дихання в двох проекціях</t>
  </si>
  <si>
    <t>Рентгенографія грудини з компресією під час дихання в одній проекції</t>
  </si>
  <si>
    <t>Рентгенографія грудини з компресією під час дихання в двох проекціях</t>
  </si>
  <si>
    <t>Функціональне дослідження хребта</t>
  </si>
  <si>
    <t>Рентгенографія кісток таза</t>
  </si>
  <si>
    <t>Рентгенографія м'яких тканин</t>
  </si>
  <si>
    <t>Рентгенографія зубів</t>
  </si>
  <si>
    <t>Проба Ширмера</t>
  </si>
  <si>
    <t>Розтин гематоми носу або вуха</t>
  </si>
  <si>
    <t>Розтин паратонзилярного абцесу</t>
  </si>
  <si>
    <t>Розтин нагноєної атероми ділянки вуха</t>
  </si>
  <si>
    <t>Розтин фурункули носа чи слухового проходу</t>
  </si>
  <si>
    <t>Аплікаційна анестезія 10% розчином лідокаїну</t>
  </si>
  <si>
    <t>Продування слухових труб</t>
  </si>
  <si>
    <t>Промивання лакун піднебінних мигдаликів традиційне</t>
  </si>
  <si>
    <t>Промивання атику при ХГСО розчинами лікарських засобів</t>
  </si>
  <si>
    <t>Промивання порожнини носа та гаймурових пазух (за Простцом)</t>
  </si>
  <si>
    <t>Пункція верхньощелепної (гайморової) пазухи одна сторона</t>
  </si>
  <si>
    <t>Пункція верхньощелепної (гайморової) пазухи обидві сторони</t>
  </si>
  <si>
    <t>Туалет зовнішнього носу</t>
  </si>
  <si>
    <t>Туалет зовнішнього слухового проходу</t>
  </si>
  <si>
    <t>Огляд одноразовим медичним інструментом</t>
  </si>
  <si>
    <t>Промивання вуха</t>
  </si>
  <si>
    <t>Масаж глоткового вустя Євстахієвої труби</t>
  </si>
  <si>
    <t>Хірургічне лікування отогематоми</t>
  </si>
  <si>
    <t>Видалення кістки мигдаликів 1 ст.</t>
  </si>
  <si>
    <t>Розтин слизових кіст задньої стінки глотки</t>
  </si>
  <si>
    <t>Продування слухових труб по Поліцеру</t>
  </si>
  <si>
    <t>Пункція отогематоми</t>
  </si>
  <si>
    <t>Видалення атероми ділянки вуха</t>
  </si>
  <si>
    <t>Тампонада носу задня (зупинка носової кровотечі)</t>
  </si>
  <si>
    <t>Тампонада носу передня (зупинка носової кровотечі)</t>
  </si>
  <si>
    <t>Первинна хірургічна обробка рани ЛОР -локації 1 кат.</t>
  </si>
  <si>
    <t>Видалення носових тампонів</t>
  </si>
  <si>
    <t>Видалення стороннього тіла  з вуха</t>
  </si>
  <si>
    <t>Встановлення турунди з препаратом в слуховий прохід</t>
  </si>
  <si>
    <t>Видалення стороннього тіла з глотки</t>
  </si>
  <si>
    <t>Видалення стороннього тіла з носового проходу</t>
  </si>
  <si>
    <t>Видалення стороннього тіла з порожнини носа</t>
  </si>
  <si>
    <t>Видалення сірчаної пробки зовнішнього слухового проходу</t>
  </si>
  <si>
    <t>Видалення папілом, кіст з небних дужок, мигдаликів</t>
  </si>
  <si>
    <t>Тимпанопункція (тимпанотомія, парацентез)</t>
  </si>
  <si>
    <t>Блокада носових раковин</t>
  </si>
  <si>
    <t>Вливання в гортань лікарських засобів</t>
  </si>
  <si>
    <t>Обробка стінок зовнішнього слухового проходу лікарським засобом</t>
  </si>
  <si>
    <t>Змащення слизової оболонки ротоглотки лікарським засобом</t>
  </si>
  <si>
    <t>Анемізація слизової оболонки порожнини носу</t>
  </si>
  <si>
    <t xml:space="preserve">Проведення УЗД сечового міхура </t>
  </si>
  <si>
    <t>Послуги, які надаються лікарем-стоматологом дитячим</t>
  </si>
  <si>
    <t>Первинний огляд пацієнта</t>
  </si>
  <si>
    <t>Повторний огляд</t>
  </si>
  <si>
    <t>Проведення аналізу рентгенограми</t>
  </si>
  <si>
    <t>Профілактичний огляд</t>
  </si>
  <si>
    <t>Зняття м'якого зубного нальоту</t>
  </si>
  <si>
    <t>Герметизація фісур</t>
  </si>
  <si>
    <t>Формування каріозної порожнини</t>
  </si>
  <si>
    <t>Зняття постійної пломби</t>
  </si>
  <si>
    <t>Зняття тимчасової пов'язки</t>
  </si>
  <si>
    <t>Накладання тимчасової пов'язки</t>
  </si>
  <si>
    <t>Накладання девіталізуючої пасти</t>
  </si>
  <si>
    <t>Накладання лікувальної пов'язки при глибокому карієсі</t>
  </si>
  <si>
    <t>Накладання ізолюючої цементної прокладки</t>
  </si>
  <si>
    <t>Накладання пов'язки світлого твердіння</t>
  </si>
  <si>
    <t>Накладання пломби при лікуванні середнього карієсу (з цементу)</t>
  </si>
  <si>
    <t>Накладання пломби при лікуванні середнього карієсу (з світлополімерного матеріалу Лателюкс)</t>
  </si>
  <si>
    <t>Накладання пломби при лікуванні середнього карієсу (з світлополімерного матеріалу Харізма)</t>
  </si>
  <si>
    <t>Накладання пломби при лікуванні глибокого карієсу (з світлополімерного матеріалу)</t>
  </si>
  <si>
    <t>Відновлення коронки однокореневого зуба за допомогою світлополімеризуючого матеріалу Харізма</t>
  </si>
  <si>
    <t>Відновлення коронки однокореневого зуба за допомогою світлополімеризуючого матеріалу Лателюкс</t>
  </si>
  <si>
    <t>Відновлення коронки трикореневого зуба за допомогою світлополімеризуючого матеріалу</t>
  </si>
  <si>
    <t>Препарування каріозної порожнини, розкриття пульпової камери</t>
  </si>
  <si>
    <t>Ампутація пульпи</t>
  </si>
  <si>
    <t>Екстерпація пульпи</t>
  </si>
  <si>
    <t>Інструментальна та медикаментозна обробка одного каналу</t>
  </si>
  <si>
    <t>Пломбування одного каналу зуба пастою (Тіедент) з гутаперчею</t>
  </si>
  <si>
    <t>Тимчасове пломбування каналу (Фосфодент біо)</t>
  </si>
  <si>
    <t>Розпломбування раніше лікованого каналу</t>
  </si>
  <si>
    <t>Фіксація анкерного штифта титанового</t>
  </si>
  <si>
    <t>Знеболення  інфільтраційне (Убістезин)</t>
  </si>
  <si>
    <t>Знеболення аплікаційне</t>
  </si>
  <si>
    <t>Визначення гігієнічного індексу</t>
  </si>
  <si>
    <t>Навчання гігієни ротової порожнини</t>
  </si>
  <si>
    <t>Контроль за гігієною ротової порожнини</t>
  </si>
  <si>
    <t>Санітарна освіта, консультація матері</t>
  </si>
  <si>
    <t>Консультація щодо СОПР</t>
  </si>
  <si>
    <t>Імпрегнатація кореневої пульпи тимчасового зуба</t>
  </si>
  <si>
    <t>Пломбування каналів тимчасового зуба (Іодент)</t>
  </si>
  <si>
    <t>Послуги, які надаються лікарем-стоматологом хірургом</t>
  </si>
  <si>
    <t>Первинний огляд хворого (включає запис анамнезу, фізичних  обстежень , запланованої програми діагностики та лікування)</t>
  </si>
  <si>
    <t>Порада, якщо хворий звернувся тільки за порадою</t>
  </si>
  <si>
    <t>Повторний огляд амбулаторного хворого (включає запис анамнезу, фізичних  обстежень , контролю призначення лікування)</t>
  </si>
  <si>
    <t>Консультація хворого (запис огляду та порада, дані на прохання лікаря, який лікує, іншим лікарем для спеціальної оцінки стану та подальшого лікування)</t>
  </si>
  <si>
    <t>Знеболювання провідникове UBISTEZINI 4% карпульний анестетик</t>
  </si>
  <si>
    <t>Знеболювання провідникове SEPTANEST карпульний анестетик</t>
  </si>
  <si>
    <t>Знеболювання провідникове ULTRACAINI анестетик без адреналіну</t>
  </si>
  <si>
    <t>Знеболювання провідникове ЛІДОКАЇН 2% анестетик</t>
  </si>
  <si>
    <t>Знеболювання інфільтраційне UBISTEZINI 4% карпульний анестетик</t>
  </si>
  <si>
    <t>Знеболювання інфільтраційне SEPTANEST карпульний анестетик</t>
  </si>
  <si>
    <t>Знеболювання інфільтраційне ULTRACAIN анестетик без адреналіну</t>
  </si>
  <si>
    <t>Знеболювання інфільтраційне ЛІДОКАЇН 2% анестетик</t>
  </si>
  <si>
    <t>Знеболювання аплікаційне</t>
  </si>
  <si>
    <t>Огляд ротової порожнини та визначення гігієнічного індексу</t>
  </si>
  <si>
    <t>Аналіз рентгенограми прицільної</t>
  </si>
  <si>
    <t>Аналіз ортопантограми, панорамної рентгенограми, томограми</t>
  </si>
  <si>
    <t>Видалення зуба просте</t>
  </si>
  <si>
    <t>Видалення зуба за ортодонтичними показаннями</t>
  </si>
  <si>
    <t>Видалення тимчасового зуба</t>
  </si>
  <si>
    <t>Видалення зуба складне</t>
  </si>
  <si>
    <t>Накладання швів на лунку після видалення зуба</t>
  </si>
  <si>
    <t>Видалення “причинного” зуба</t>
  </si>
  <si>
    <t>Складне видалення кореня</t>
  </si>
  <si>
    <t>Видалення зуба з викроюванням слизово-періостального клаптя, випилюванням фрагмента кортикальної пластинки альвеолярного паростка</t>
  </si>
  <si>
    <t>Усунення шкідливих звичок</t>
  </si>
  <si>
    <t>Усунення подразнюючих факторів</t>
  </si>
  <si>
    <t>Реплантація</t>
  </si>
  <si>
    <t>Репозиція зуба при неповному вивиху</t>
  </si>
  <si>
    <t>Гінгіотомія</t>
  </si>
  <si>
    <t>Розкриття абсцесу, дренування</t>
  </si>
  <si>
    <t>Видалення доброякісних новоутворень альвеолярного паростка</t>
  </si>
  <si>
    <t>Лікування альвеоліта кюретажем ямки</t>
  </si>
  <si>
    <t>Розтин та вишкрібання гнійного осередка з наступним дренуванням</t>
  </si>
  <si>
    <t>Кюретаж пародонтальних кишеній в області 2 зубів</t>
  </si>
  <si>
    <t>Гінгівектомія</t>
  </si>
  <si>
    <t>Гінгівопластика на ділянці 6 зубів</t>
  </si>
  <si>
    <t>Клаптеві операції (6-8 зубів)</t>
  </si>
  <si>
    <t>Видалення епулісу з ростковою зоною, гранульоми</t>
  </si>
  <si>
    <t>Розтин капюшона</t>
  </si>
  <si>
    <t>Промивання капюшону</t>
  </si>
  <si>
    <t>Розтин окістя</t>
  </si>
  <si>
    <t>Резекція капюшона</t>
  </si>
  <si>
    <t>Цистектомія одонтогенної кісти</t>
  </si>
  <si>
    <t>Цистектомія з резекцією верхівки кореня</t>
  </si>
  <si>
    <t>Цистотомія з резекцією верхівки кореня</t>
  </si>
  <si>
    <t>Гемісекція</t>
  </si>
  <si>
    <t>Цистотомія</t>
  </si>
  <si>
    <t>Резекція верхівки кореня зуба</t>
  </si>
  <si>
    <t>Альвеолектомія</t>
  </si>
  <si>
    <t>Вестибулопластика</t>
  </si>
  <si>
    <t>Видалення передракових хвороб язика</t>
  </si>
  <si>
    <t>Видалення доброякісного новоутворення язика</t>
  </si>
  <si>
    <t>Розтин і дренування при операціях на язиці</t>
  </si>
  <si>
    <t>Дренування абсцесу при розтині слинної залози або протоки</t>
  </si>
  <si>
    <t>Бужування отвору протоки слинної залози</t>
  </si>
  <si>
    <t>Видалення каменю із протоки слинної залози</t>
  </si>
  <si>
    <t>Розтин абсцесу з наступним дренуванням</t>
  </si>
  <si>
    <t>Розтин і дренування абсцесів піднебіння</t>
  </si>
  <si>
    <t>Видалення доброякісних новоутворень м’яких тканин ротової порожнини (папіломи, фіброми та інш.)</t>
  </si>
  <si>
    <t>Пластика вуздечки язика</t>
  </si>
  <si>
    <t>Коагуляція ясен</t>
  </si>
  <si>
    <t>Витягування фрагментів</t>
  </si>
  <si>
    <t>Промивання носового синуса через перфораційний отвір</t>
  </si>
  <si>
    <t>Обробка виразки</t>
  </si>
  <si>
    <t>Вправлення звичного вивиху висково-нижньощелепного суглоба</t>
  </si>
  <si>
    <t>Вправлення гострого вивиху висково-нижньощелепного суглоба</t>
  </si>
  <si>
    <t>Імобілізація за допомогою пов’язки</t>
  </si>
  <si>
    <t>Накладання пращі на підборіддя</t>
  </si>
  <si>
    <t>Імобілізація зубів дротом</t>
  </si>
  <si>
    <t>Шинування зубів (з приводу вивихів зубів)</t>
  </si>
  <si>
    <t>Припинення кровотечі після видалення зуба</t>
  </si>
  <si>
    <t>Зняття швів</t>
  </si>
  <si>
    <t>Первинна пов’язка при невідкладній допомозі</t>
  </si>
  <si>
    <t>Механотерапія висково-нижньощелепного суглоба</t>
  </si>
  <si>
    <t>Медичне обслуговування заходів відпочинку, спортивних змагань, масових культурних та громадських заходів, тощо.</t>
  </si>
  <si>
    <t>Медичне облуговування громадян за їх бажанням з поліпшеним сервісом:</t>
  </si>
  <si>
    <t>Перебування  в палаті громадян (санвузол) 1 доба</t>
  </si>
  <si>
    <t>Перебування  в палаті громадян (душова кабіна+санвузол) 1 доба</t>
  </si>
  <si>
    <t xml:space="preserve">Перебування в стаціонарі батьків у взязку з доглядом дітей, віком понад 6 років, якщо це не зумовлено станом хворої дитини 1 доба </t>
  </si>
  <si>
    <t xml:space="preserve">Видача копії документів </t>
  </si>
  <si>
    <t>Видача виписки з історії хвороби</t>
  </si>
  <si>
    <t>Вартість</t>
  </si>
  <si>
    <t>1 дослід.</t>
  </si>
  <si>
    <t>1 обс.</t>
  </si>
  <si>
    <t>Послуги, які надаються лікарем-логопедом</t>
  </si>
  <si>
    <t>1 послуга</t>
  </si>
  <si>
    <t xml:space="preserve">Первинна хірургічна обробка рани </t>
  </si>
  <si>
    <t>Перев"язка</t>
  </si>
  <si>
    <t xml:space="preserve">Перелом </t>
  </si>
  <si>
    <t>Пункція суглобу</t>
  </si>
  <si>
    <t>Абсцес або розкриття гнійника</t>
  </si>
  <si>
    <t>Ведення лікарського препарату</t>
  </si>
  <si>
    <t>Туалет садна</t>
  </si>
  <si>
    <t>Видалення сторонього тіла</t>
  </si>
  <si>
    <t>2.1.</t>
  </si>
  <si>
    <t>2.2.</t>
  </si>
  <si>
    <t>2.3.</t>
  </si>
  <si>
    <t>2.4.</t>
  </si>
  <si>
    <t>2.5.</t>
  </si>
  <si>
    <t>2.6.</t>
  </si>
  <si>
    <t>2.7.</t>
  </si>
  <si>
    <t>2.8.</t>
  </si>
  <si>
    <t>3.1.</t>
  </si>
  <si>
    <t>3.2.</t>
  </si>
  <si>
    <t>3.3.</t>
  </si>
  <si>
    <t>Послуги, які надаються лікарем-невропатологом(стаціонарного неврологічного відділення)</t>
  </si>
  <si>
    <t>Послуги, які надаються лікарем-невропатологом(стаціонарного реабілітаційного відділення)</t>
  </si>
  <si>
    <t>Проведення УЗД-комплексу (матки, яйники, сечовий міхур)</t>
  </si>
  <si>
    <t>Проведення УЗД простатиту та сечового міхура</t>
  </si>
  <si>
    <t>Проведення УЗД молочної залози</t>
  </si>
  <si>
    <t>Проведення УЗД щитовидної залози</t>
  </si>
  <si>
    <t>Проведення УЗД фолікулометрії</t>
  </si>
  <si>
    <t>Рентгенографія та рентгеноскопія шлунку за традиційною методикою</t>
  </si>
  <si>
    <t>Ігорископія</t>
  </si>
  <si>
    <t>Первинна хірургічна бробка ран</t>
  </si>
  <si>
    <t>Перев"язка після складного хірургічного втручання</t>
  </si>
  <si>
    <t>Рентгенологічні дослідження області грудної клітки (цифрове)</t>
  </si>
  <si>
    <t>1 обстежен.</t>
  </si>
  <si>
    <t>Директор КНП "Вигодської МБЛ"     ______________</t>
  </si>
  <si>
    <t>до рішення виконавчого комітету</t>
  </si>
  <si>
    <t xml:space="preserve">Додаток </t>
  </si>
  <si>
    <t xml:space="preserve">від  29.04.2022 № 187  </t>
  </si>
  <si>
    <t xml:space="preserve">Андрій МАРТИНЮК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</si>
</sst>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₴_-;\-* #,##0.00_₴_-;_-* &quot;-&quot;??_₴_-;_-@_-"/>
  </numFmts>
  <fonts count="19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sz val="12"/>
      <color theme="1"/>
      <name val="Times New Roman"/>
      <family val="1"/>
      <charset val="204"/>
    </font>
    <font>
      <sz val="12"/>
      <name val="Calibri Light"/>
      <family val="1"/>
      <charset val="204"/>
      <scheme val="major"/>
    </font>
    <font>
      <sz val="10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8" fillId="0" borderId="0"/>
  </cellStyleXfs>
  <cellXfs count="92">
    <xf numFmtId="0" fontId="0" fillId="0" borderId="0" xfId="0"/>
    <xf numFmtId="0" fontId="0" fillId="0" borderId="0" xfId="0" applyFont="1" applyAlignment="1">
      <alignment horizontal="center"/>
    </xf>
    <xf numFmtId="0" fontId="0" fillId="2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6" fillId="0" borderId="1" xfId="0" applyNumberFormat="1" applyFont="1" applyBorder="1" applyAlignment="1">
      <alignment horizontal="left" wrapText="1"/>
    </xf>
    <xf numFmtId="0" fontId="6" fillId="0" borderId="6" xfId="0" applyNumberFormat="1" applyFont="1" applyBorder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horizontal="left"/>
    </xf>
    <xf numFmtId="2" fontId="10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center" vertical="center" wrapText="1"/>
    </xf>
    <xf numFmtId="2" fontId="7" fillId="2" borderId="1" xfId="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wrapText="1"/>
    </xf>
    <xf numFmtId="43" fontId="12" fillId="2" borderId="1" xfId="1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wrapText="1"/>
    </xf>
    <xf numFmtId="0" fontId="11" fillId="2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/>
    </xf>
    <xf numFmtId="43" fontId="15" fillId="2" borderId="1" xfId="1" applyFont="1" applyFill="1" applyBorder="1" applyAlignment="1">
      <alignment horizontal="center" wrapText="1"/>
    </xf>
    <xf numFmtId="43" fontId="14" fillId="2" borderId="6" xfId="1" applyFont="1" applyFill="1" applyBorder="1" applyAlignment="1">
      <alignment horizontal="center"/>
    </xf>
    <xf numFmtId="2" fontId="14" fillId="2" borderId="1" xfId="0" applyNumberFormat="1" applyFont="1" applyFill="1" applyBorder="1" applyAlignment="1">
      <alignment wrapText="1"/>
    </xf>
    <xf numFmtId="0" fontId="15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wrapText="1"/>
    </xf>
    <xf numFmtId="0" fontId="14" fillId="0" borderId="1" xfId="0" applyFont="1" applyBorder="1" applyAlignment="1">
      <alignment horizontal="left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2" applyFont="1" applyFill="1" applyBorder="1" applyAlignment="1">
      <alignment horizontal="center" vertical="center" wrapText="1"/>
    </xf>
    <xf numFmtId="2" fontId="14" fillId="2" borderId="1" xfId="2" applyNumberFormat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wrapText="1"/>
    </xf>
    <xf numFmtId="0" fontId="14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14" fillId="2" borderId="1" xfId="2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wrapText="1"/>
    </xf>
    <xf numFmtId="2" fontId="14" fillId="2" borderId="1" xfId="2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/>
    </xf>
    <xf numFmtId="0" fontId="15" fillId="2" borderId="3" xfId="2" applyFont="1" applyFill="1" applyBorder="1" applyAlignment="1">
      <alignment vertical="center" wrapText="1"/>
    </xf>
    <xf numFmtId="2" fontId="14" fillId="2" borderId="3" xfId="2" applyNumberFormat="1" applyFont="1" applyFill="1" applyBorder="1" applyAlignment="1">
      <alignment horizontal="left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2" fontId="14" fillId="0" borderId="1" xfId="0" applyNumberFormat="1" applyFont="1" applyFill="1" applyBorder="1" applyAlignment="1">
      <alignment horizontal="center" wrapText="1"/>
    </xf>
    <xf numFmtId="0" fontId="14" fillId="2" borderId="1" xfId="0" applyNumberFormat="1" applyFont="1" applyFill="1" applyBorder="1" applyAlignment="1">
      <alignment vertical="top" wrapText="1"/>
    </xf>
    <xf numFmtId="2" fontId="18" fillId="2" borderId="1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</cellXfs>
  <cellStyles count="4">
    <cellStyle name="Обычный" xfId="0" builtinId="0"/>
    <cellStyle name="Обычный 2" xfId="2"/>
    <cellStyle name="Обычный 3" xf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in/Desktop/&#1088;&#1086;&#1073;&#1086;&#1090;&#1072;2021/&#1077;&#1082;&#1086;&#1085;&#1086;&#1084;&#1110;&#1089;&#1090;&#1100;%2011.03.2021/2021/&#1093;&#1110;&#1088;&#1091;&#1088;&#1075;&#1110;&#1103;%20&#1073;&#1077;&#1079;%20&#1074;&#1088;&#1072;&#1093;&#1091;&#1074;&#1072;&#1085;&#1085;&#1103;%20&#1084;&#1072;&#1090;%20&#1074;&#1080;&#1090;&#1088;&#1072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in/Desktop/&#1088;&#1086;&#1073;&#1086;&#1090;&#1072;2021/&#1077;&#1082;&#1086;&#1085;&#1086;&#1084;&#1110;&#1089;&#1090;&#1100;%2011.03.2021/2021/&#1075;&#1110;&#1085;&#1077;&#1082;&#1086;&#1083;&#1086;&#10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in/Desktop/&#1088;&#1086;&#1073;&#1086;&#1090;&#1072;2021/&#1077;&#1082;&#1086;&#1085;&#1086;&#1084;&#1110;&#1089;&#1090;&#1100;%2011.03.2021/2021/&#1084;&#1072;&#1089;&#1072;&#1078;&#1085;&#1080;&#1081;%20&#1082;&#1072;&#1073;&#1110;&#1085;&#1077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in/Desktop/&#1088;&#1086;&#1073;&#1086;&#1090;&#1072;2021/&#1077;&#1082;&#1086;&#1085;&#1086;&#1084;&#1110;&#1089;&#1090;&#1100;%2011.03.2021/2021/&#1092;&#1110;&#1079;%20&#1082;&#1072;&#1073;&#1110;&#1085;&#1077;&#109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in/Desktop/&#1088;&#1086;&#1073;&#1086;&#1090;&#1072;2021/&#1077;&#1082;&#1086;&#1085;&#1086;&#1084;&#1110;&#1089;&#1090;&#1100;%2011.03.2021/2021/&#1085;&#1077;&#1074;&#1088;&#1086;&#1087;&#1072;&#1090;&#1086;&#1083;&#1086;&#1075;%20-%20&#1089;&#1090;&#1072;&#1094;&#1110;&#1086;&#1085;&#1072;&#1088;%20&#1050;&#1056;&#1040;&#1049;&#1053;&#1048;&#105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in/Desktop/&#1088;&#1086;&#1073;&#1086;&#1090;&#1072;2021/&#1077;&#1082;&#1086;&#1085;&#1086;&#1084;&#1110;&#1089;&#1090;&#1100;%2011.03.2021/2021/&#1085;&#1077;&#1074;&#1088;&#1086;&#1087;&#1072;&#1090;&#1086;&#1083;&#1086;&#1075;%20-%20&#1089;&#1090;&#1072;&#1094;&#1110;&#1086;&#1085;&#1072;&#1088;%20&#1058;&#1080;&#1089;&#1103;&#10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in/Desktop/&#1088;&#1086;&#1073;&#1086;&#1090;&#1072;2021/&#1077;&#1082;&#1086;&#1085;&#1086;&#1084;&#1110;&#1089;&#1090;&#1100;%2028.12.2021/2021/&#1050;&#1072;&#1083;&#1100;&#1082;&#1091;&#1083;&#1103;&#1094;&#1110;&#1103;%202021/&#1083;&#1086;&#1075;&#1086;&#1087;&#1077;&#107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in/Desktop/&#1088;&#1086;&#1073;&#1086;&#1090;&#1072;2021/&#1077;&#1082;&#1086;&#1085;&#1086;&#1084;&#1110;&#1089;&#1090;&#1100;%2028.12.2021/2021/&#1082;&#1086;&#1084;&#1087;&#1083;&#1077;&#1082;&#1089;&#1085;&#1110;%20&#1084;&#1077;&#1076;&#1080;&#1095;&#1085;&#1110;%20&#1086;&#1075;&#1083;&#1103;&#107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калькуляція "/>
      <sheetName val="прайс"/>
      <sheetName val="медикаменти"/>
      <sheetName val="медикаменти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C14" t="str">
            <v>Проведення перев"зки після оперативних втручань (без урахування вартості ліквального препарату)- накладання швів</v>
          </cell>
        </row>
        <row r="15">
          <cell r="C15" t="str">
            <v>Зняття швів</v>
          </cell>
        </row>
        <row r="16">
          <cell r="C16" t="str">
            <v>Проведення пункції</v>
          </cell>
        </row>
        <row r="17">
          <cell r="C17" t="str">
            <v>Абсцес</v>
          </cell>
        </row>
        <row r="18">
          <cell r="C18" t="str">
            <v xml:space="preserve">Видалення доброякісних новоутворів </v>
          </cell>
        </row>
        <row r="19">
          <cell r="C19" t="str">
            <v>Оніхотомія</v>
          </cell>
        </row>
        <row r="20">
          <cell r="C20" t="str">
            <v xml:space="preserve">Видалення кліщів </v>
          </cell>
        </row>
      </sheetData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йскурант"/>
      <sheetName val="калькуляція"/>
      <sheetName val="медикаменти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медикаменти1"/>
    </sheetNames>
    <sheetDataSet>
      <sheetData sheetId="0" refreshError="1">
        <row r="12">
          <cell r="C12" t="str">
            <v>Анонімне обстеження та рекомендації по лікуванню хворого зараженого хворобами, що передаються статевим шляхом</v>
          </cell>
        </row>
        <row r="13">
          <cell r="C13" t="str">
            <v>Лікування безпліддя</v>
          </cell>
        </row>
        <row r="14">
          <cell r="C14" t="str">
            <v>Проведення стандартного вагінального огляду у зеркалах</v>
          </cell>
        </row>
        <row r="15">
          <cell r="C15" t="str">
            <v>Проведення забору мазків (без урахування оглядового набору)</v>
          </cell>
        </row>
        <row r="16">
          <cell r="C16" t="str">
            <v>Взяття мазків (без оглядового набору)</v>
          </cell>
        </row>
        <row r="17">
          <cell r="C17" t="str">
            <v>Проведення набору цитологічних мазків (без урахування оглядового набору)</v>
          </cell>
        </row>
        <row r="18">
          <cell r="C18" t="str">
            <v>Проведення пальпації грудних залоз</v>
          </cell>
        </row>
        <row r="19">
          <cell r="C19" t="str">
            <v>Проведення введення внутрішньоматкової  спіралі (ВМС)(без вартості спіралі)</v>
          </cell>
        </row>
        <row r="20">
          <cell r="C20" t="str">
            <v>Проведення огляду прямої кишки</v>
          </cell>
        </row>
        <row r="21">
          <cell r="C21" t="str">
            <v>Проведення видалення внутрішньоматкової  спіралі (ВМС)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йскурант"/>
      <sheetName val="калькуляція"/>
      <sheetName val="медикаменти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Лист1"/>
    </sheetNames>
    <sheetDataSet>
      <sheetData sheetId="0" refreshError="1">
        <row r="12">
          <cell r="C12" t="str">
            <v>Масаж голови</v>
          </cell>
        </row>
        <row r="13">
          <cell r="C13" t="str">
            <v>Масаж обличчя</v>
          </cell>
        </row>
        <row r="14">
          <cell r="C14" t="str">
            <v>Масаж шиї</v>
          </cell>
        </row>
        <row r="15">
          <cell r="C15" t="str">
            <v>Масаж комірцевої ділянки</v>
          </cell>
        </row>
        <row r="16">
          <cell r="C16" t="str">
            <v>Масаж верхньої кінцівки та ділянки лопатки</v>
          </cell>
        </row>
        <row r="17">
          <cell r="C17" t="str">
            <v>Масаж плечового суглоба</v>
          </cell>
        </row>
        <row r="18">
          <cell r="C18" t="str">
            <v>Масаж ліктьового суглоба</v>
          </cell>
        </row>
        <row r="19">
          <cell r="C19" t="str">
            <v xml:space="preserve">Масаж верхньої кінцівки </v>
          </cell>
        </row>
        <row r="20">
          <cell r="C20" t="str">
            <v>Масаж променево-зап"ястного суглоба</v>
          </cell>
        </row>
        <row r="21">
          <cell r="C21" t="str">
            <v>Масаж кисті та передпліччя</v>
          </cell>
        </row>
        <row r="22">
          <cell r="C22" t="str">
            <v>Масаж грудної клітки</v>
          </cell>
        </row>
        <row r="23">
          <cell r="C23" t="str">
            <v>Масаж передньої черевної стінки</v>
          </cell>
        </row>
        <row r="24">
          <cell r="C24" t="str">
            <v>Масаж попереково-крижової ділянки</v>
          </cell>
        </row>
        <row r="25">
          <cell r="C25" t="str">
            <v>Масаж нижньої кінцівки</v>
          </cell>
        </row>
        <row r="26">
          <cell r="C26" t="str">
            <v>Масаж нижньої кінцівки та поперекової ділянки</v>
          </cell>
        </row>
        <row r="27">
          <cell r="C27" t="str">
            <v>Масаж тозостегнового суглобу</v>
          </cell>
        </row>
        <row r="28">
          <cell r="C28" t="str">
            <v>Масаж колінного суглоба</v>
          </cell>
        </row>
        <row r="29">
          <cell r="C29" t="str">
            <v>Масаж гомілково-ступневого суглобу</v>
          </cell>
        </row>
        <row r="30">
          <cell r="C30" t="str">
            <v>Масаж ступні і гомілки</v>
          </cell>
        </row>
        <row r="31">
          <cell r="C31" t="str">
            <v>Загальний масаж спини</v>
          </cell>
        </row>
        <row r="32">
          <cell r="C32" t="str">
            <v>Проведення розробки рухів після перелому</v>
          </cell>
        </row>
        <row r="33">
          <cell r="C33" t="str">
            <v>Проведення занятяна профілакторії Євмінова</v>
          </cell>
        </row>
        <row r="34">
          <cell r="C34" t="str">
            <v>Проведення заняття на тренажерах</v>
          </cell>
        </row>
        <row r="35">
          <cell r="C35" t="str">
            <v>Групові заняття при травмах після операції на хребті</v>
          </cell>
        </row>
        <row r="36">
          <cell r="C36" t="str">
            <v>Групові заняття при сколіозі</v>
          </cell>
        </row>
        <row r="37">
          <cell r="C37" t="str">
            <v>Масаж оздоровчий</v>
          </cell>
        </row>
        <row r="38">
          <cell r="C38" t="str">
            <v>ЛФК</v>
          </cell>
        </row>
        <row r="39">
          <cell r="C39" t="str">
            <v>Масаж реабілітаційний</v>
          </cell>
        </row>
        <row r="40">
          <cell r="C40" t="str">
            <v>Загальний масаж спини (діти)</v>
          </cell>
        </row>
        <row r="41">
          <cell r="C41" t="str">
            <v>Масаж обличчя (діти)</v>
          </cell>
        </row>
        <row r="42">
          <cell r="C42" t="str">
            <v>Масаж шиї (діти)</v>
          </cell>
        </row>
        <row r="43">
          <cell r="C43" t="str">
            <v>Масаж плечового суглоба (діти)</v>
          </cell>
        </row>
        <row r="44">
          <cell r="C44" t="str">
            <v>Масаж ліктьового суглоба (діти)</v>
          </cell>
        </row>
        <row r="45">
          <cell r="C45" t="str">
            <v>Масаж верхньої кінцівки (діти)</v>
          </cell>
        </row>
        <row r="46">
          <cell r="C46" t="str">
            <v>Масаж ступні і гомілки (діти)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йскурант"/>
      <sheetName val="калькуляція"/>
      <sheetName val="медикаменти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Лист1"/>
    </sheetNames>
    <sheetDataSet>
      <sheetData sheetId="0" refreshError="1">
        <row r="12">
          <cell r="C12" t="str">
            <v>Ультразвук</v>
          </cell>
        </row>
        <row r="13">
          <cell r="C13" t="str">
            <v>Електрофорез</v>
          </cell>
        </row>
        <row r="14">
          <cell r="C14" t="str">
            <v>Гальванізація медіальних нервів</v>
          </cell>
        </row>
        <row r="15">
          <cell r="C15" t="str">
            <v>Діодинамік</v>
          </cell>
        </row>
        <row r="16">
          <cell r="C16" t="str">
            <v>Ампліпульс</v>
          </cell>
        </row>
        <row r="17">
          <cell r="C17" t="str">
            <v>Проведення інгаляцій</v>
          </cell>
        </row>
        <row r="18">
          <cell r="C18" t="str">
            <v>УВЧ</v>
          </cell>
        </row>
        <row r="19">
          <cell r="C19" t="str">
            <v>Тубус кварц</v>
          </cell>
        </row>
        <row r="20">
          <cell r="C20" t="str">
            <v>Кварц загальний</v>
          </cell>
        </row>
        <row r="21">
          <cell r="C21" t="str">
            <v>Солюкс лампа</v>
          </cell>
        </row>
        <row r="22">
          <cell r="C22" t="str">
            <v>Магнітотерапія</v>
          </cell>
        </row>
        <row r="23">
          <cell r="C23" t="str">
            <v>Магніто-лазаро-терапія</v>
          </cell>
        </row>
        <row r="24">
          <cell r="C24" t="str">
            <v>Озокеритолікування</v>
          </cell>
        </row>
        <row r="25">
          <cell r="C25" t="str">
            <v>Проведення електронейростимуляції</v>
          </cell>
        </row>
        <row r="26">
          <cell r="C26" t="str">
            <v>Комбінована електротерапія</v>
          </cell>
        </row>
        <row r="27">
          <cell r="C27" t="str">
            <v>Комірець по Щербаку</v>
          </cell>
        </row>
        <row r="28">
          <cell r="C28" t="str">
            <v>Індуктотермія</v>
          </cell>
        </row>
        <row r="29">
          <cell r="C29" t="str">
            <v>Дарсанвалізація</v>
          </cell>
        </row>
        <row r="30">
          <cell r="C30" t="str">
            <v>Електрофорез (діти)</v>
          </cell>
        </row>
        <row r="31">
          <cell r="C31" t="str">
            <v>Інгаляція (діти)</v>
          </cell>
        </row>
        <row r="32">
          <cell r="C32" t="str">
            <v>УВЧ (діти)</v>
          </cell>
        </row>
        <row r="33">
          <cell r="C33" t="str">
            <v>Загальний кварц (діти)</v>
          </cell>
        </row>
        <row r="34">
          <cell r="C34" t="str">
            <v>Солюкс (діти)</v>
          </cell>
        </row>
        <row r="35">
          <cell r="C35" t="str">
            <v>Озокеритолікування (діти)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йскурант"/>
      <sheetName val="калькуляція"/>
      <sheetName val="1"/>
      <sheetName val="медикаменти"/>
      <sheetName val="2.1"/>
      <sheetName val="2.2"/>
      <sheetName val="2.3"/>
      <sheetName val="2.4"/>
      <sheetName val="2.5"/>
      <sheetName val="2.6"/>
      <sheetName val="2.7"/>
      <sheetName val="2.8"/>
      <sheetName val="3"/>
      <sheetName val="4"/>
      <sheetName val="Лист3"/>
    </sheetNames>
    <sheetDataSet>
      <sheetData sheetId="0" refreshError="1">
        <row r="14">
          <cell r="C14" t="str">
            <v>Виклик консультація вдома</v>
          </cell>
        </row>
        <row r="15">
          <cell r="C15" t="str">
            <v>Клінічний огляд пацієнтав стаціонарі:</v>
          </cell>
        </row>
        <row r="16">
          <cell r="C16" t="str">
            <v>черепно-мозкові нерви</v>
          </cell>
        </row>
        <row r="17">
          <cell r="C17" t="str">
            <v>менінгіальні симптоми</v>
          </cell>
        </row>
        <row r="18">
          <cell r="C18" t="str">
            <v>чутлива сфера</v>
          </cell>
        </row>
        <row r="19">
          <cell r="C19" t="str">
            <v>рухова сфера</v>
          </cell>
        </row>
        <row r="20">
          <cell r="C20" t="str">
            <v>рефлекторна сфера</v>
          </cell>
        </row>
        <row r="21">
          <cell r="C21" t="str">
            <v>координаторна сфера</v>
          </cell>
        </row>
        <row r="22">
          <cell r="C22" t="str">
            <v> оцінка вегетативної нервової системи</v>
          </cell>
        </row>
        <row r="23">
          <cell r="C23" t="str">
            <v>оцінка когнінтивних функцій і психологічних станів</v>
          </cell>
        </row>
        <row r="24">
          <cell r="C24" t="str">
            <v>Консультативний огляд в терапевтичному стаціонарі</v>
          </cell>
        </row>
        <row r="25">
          <cell r="C25" t="str">
            <v xml:space="preserve">Диференціальна діагностика нервових захворювань і призначення лікування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йскурант"/>
      <sheetName val="калькуляція"/>
      <sheetName val="1"/>
      <sheetName val="медикаменти"/>
      <sheetName val="2"/>
      <sheetName val="3.1"/>
      <sheetName val="3.2"/>
      <sheetName val="3.3"/>
      <sheetName val="4."/>
      <sheetName val="5"/>
      <sheetName val="Лист3"/>
    </sheetNames>
    <sheetDataSet>
      <sheetData sheetId="0" refreshError="1">
        <row r="14">
          <cell r="C14" t="str">
            <v>Виклик консультація вдома</v>
          </cell>
        </row>
        <row r="15">
          <cell r="C15" t="str">
            <v>Огляд, консультація та рекомендація фармакологічних засобів для лікування неврологічних захворювань</v>
          </cell>
        </row>
        <row r="16">
          <cell r="C16" t="str">
            <v xml:space="preserve">Введення лікарських засобів:( без урахування лікарського препарату) </v>
          </cell>
        </row>
        <row r="17">
          <cell r="C17" t="str">
            <v>внутрішньосуглобові</v>
          </cell>
        </row>
        <row r="18">
          <cell r="C18" t="str">
            <v>навколосуглобові</v>
          </cell>
        </row>
        <row r="19">
          <cell r="C19" t="str">
            <v>паравертебрально</v>
          </cell>
        </row>
        <row r="20">
          <cell r="C20" t="str">
            <v xml:space="preserve">Фармакопунктура ( без урахування лікарського препарату) </v>
          </cell>
        </row>
        <row r="21">
          <cell r="C21" t="str">
            <v>Баночний (вакуумний) масаж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йскурант"/>
      <sheetName val="калькуляція"/>
      <sheetName val="1"/>
      <sheetName val="2"/>
      <sheetName val="медикаменти"/>
      <sheetName val="3"/>
      <sheetName val="4"/>
      <sheetName val="Лист1"/>
    </sheetNames>
    <sheetDataSet>
      <sheetData sheetId="0">
        <row r="14">
          <cell r="C14" t="str">
            <v>Прийом , огляд визначення методики лікування</v>
          </cell>
        </row>
        <row r="15">
          <cell r="C15" t="str">
            <v>Логопедичне занняття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йскурант"/>
      <sheetName val="калькуляція"/>
      <sheetName val="Лист1"/>
      <sheetName val="Лист2"/>
      <sheetName val=" калькуляція1"/>
      <sheetName val="Лист4"/>
    </sheetNames>
    <sheetDataSet>
      <sheetData sheetId="0">
        <row r="15">
          <cell r="C15" t="str">
            <v>Медичний огляд (рентгенографія) жінки</v>
          </cell>
        </row>
        <row r="16">
          <cell r="C16" t="str">
            <v>Медичний огляд (рентгенографія) чоловіки</v>
          </cell>
        </row>
        <row r="17">
          <cell r="C17" t="str">
            <v>Медичний огляд (повторно) жінки</v>
          </cell>
        </row>
        <row r="18">
          <cell r="C18" t="str">
            <v>Медичний огляд (повторно) чоловіки</v>
          </cell>
        </row>
        <row r="19">
          <cell r="C19" t="str">
            <v>Медичний огляд (без надання санітарної книжки) жінки</v>
          </cell>
        </row>
        <row r="20">
          <cell r="C20" t="str">
            <v>Медичний огляд (без надання санітарної книжки) чоловіки</v>
          </cell>
        </row>
        <row r="21">
          <cell r="C21" t="str">
            <v>Проведення медичного огляду  працівникам освіти (жінки)</v>
          </cell>
        </row>
        <row r="22">
          <cell r="C22" t="str">
            <v>Проведення медичного огляду  працівникам освіти (чоловіки)</v>
          </cell>
        </row>
        <row r="23">
          <cell r="C23" t="str">
            <v>Проведення медичного огляду  для абітурієнтів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0"/>
  <sheetViews>
    <sheetView tabSelected="1" topLeftCell="A405" workbookViewId="0">
      <selection activeCell="D428" sqref="D428:F428"/>
    </sheetView>
  </sheetViews>
  <sheetFormatPr defaultRowHeight="18.75" x14ac:dyDescent="0.3"/>
  <cols>
    <col min="1" max="1" width="5.7109375" customWidth="1"/>
    <col min="2" max="2" width="5.7109375" style="4" customWidth="1"/>
    <col min="3" max="3" width="66.5703125" style="3" customWidth="1"/>
    <col min="4" max="4" width="13.5703125" style="39" customWidth="1"/>
    <col min="5" max="5" width="10.28515625" style="4" customWidth="1"/>
    <col min="6" max="6" width="8.5703125" style="7" customWidth="1"/>
  </cols>
  <sheetData>
    <row r="1" spans="2:10" x14ac:dyDescent="0.3">
      <c r="B1" s="89" t="s">
        <v>333</v>
      </c>
      <c r="C1" s="89"/>
      <c r="D1" s="89"/>
      <c r="E1" s="89"/>
    </row>
    <row r="2" spans="2:10" x14ac:dyDescent="0.3">
      <c r="C2" s="90" t="s">
        <v>332</v>
      </c>
      <c r="D2" s="90"/>
      <c r="E2" s="90"/>
    </row>
    <row r="3" spans="2:10" x14ac:dyDescent="0.3">
      <c r="C3" s="90" t="s">
        <v>76</v>
      </c>
      <c r="D3" s="90"/>
      <c r="E3" s="90"/>
    </row>
    <row r="4" spans="2:10" x14ac:dyDescent="0.3">
      <c r="C4" s="90" t="s">
        <v>334</v>
      </c>
      <c r="D4" s="90"/>
      <c r="E4" s="90"/>
    </row>
    <row r="5" spans="2:10" x14ac:dyDescent="0.3">
      <c r="B5" s="91" t="s">
        <v>2</v>
      </c>
      <c r="C5" s="91"/>
      <c r="D5" s="91"/>
      <c r="E5" s="91"/>
    </row>
    <row r="6" spans="2:10" ht="22.5" customHeight="1" x14ac:dyDescent="0.3">
      <c r="B6" s="91" t="s">
        <v>3</v>
      </c>
      <c r="C6" s="91"/>
      <c r="D6" s="91"/>
      <c r="E6" s="91"/>
    </row>
    <row r="7" spans="2:10" ht="51.75" customHeight="1" x14ac:dyDescent="0.25">
      <c r="B7" s="87" t="s">
        <v>77</v>
      </c>
      <c r="C7" s="87"/>
      <c r="D7" s="87"/>
      <c r="E7" s="87"/>
    </row>
    <row r="8" spans="2:10" x14ac:dyDescent="0.25">
      <c r="B8" s="21"/>
      <c r="C8" s="87"/>
      <c r="D8" s="87"/>
      <c r="E8" s="87"/>
    </row>
    <row r="9" spans="2:10" x14ac:dyDescent="0.25">
      <c r="B9" s="21"/>
      <c r="C9" s="5"/>
      <c r="D9" s="28"/>
      <c r="E9" s="5"/>
    </row>
    <row r="10" spans="2:10" ht="47.25" x14ac:dyDescent="0.2">
      <c r="B10" s="41" t="s">
        <v>1</v>
      </c>
      <c r="C10" s="42" t="s">
        <v>4</v>
      </c>
      <c r="D10" s="29" t="s">
        <v>5</v>
      </c>
      <c r="E10" s="41" t="s">
        <v>10</v>
      </c>
      <c r="F10" s="8" t="s">
        <v>294</v>
      </c>
    </row>
    <row r="11" spans="2:10" ht="15.75" x14ac:dyDescent="0.25">
      <c r="B11" s="43"/>
      <c r="C11" s="44" t="s">
        <v>54</v>
      </c>
      <c r="D11" s="22"/>
      <c r="E11" s="45"/>
      <c r="F11" s="9"/>
    </row>
    <row r="12" spans="2:10" ht="15.75" x14ac:dyDescent="0.25">
      <c r="B12" s="42">
        <v>1</v>
      </c>
      <c r="C12" s="46" t="s">
        <v>11</v>
      </c>
      <c r="D12" s="29" t="s">
        <v>55</v>
      </c>
      <c r="E12" s="6">
        <v>110.96</v>
      </c>
      <c r="F12" s="10">
        <f>E12</f>
        <v>110.96</v>
      </c>
      <c r="J12" s="15"/>
    </row>
    <row r="13" spans="2:10" ht="15.75" x14ac:dyDescent="0.25">
      <c r="B13" s="42">
        <v>2</v>
      </c>
      <c r="C13" s="47" t="s">
        <v>12</v>
      </c>
      <c r="D13" s="29" t="s">
        <v>55</v>
      </c>
      <c r="E13" s="6">
        <v>108.68</v>
      </c>
      <c r="F13" s="10">
        <f t="shared" ref="F13:F22" si="0">E13</f>
        <v>108.68</v>
      </c>
      <c r="J13" s="15"/>
    </row>
    <row r="14" spans="2:10" ht="15.75" x14ac:dyDescent="0.25">
      <c r="B14" s="42">
        <v>3</v>
      </c>
      <c r="C14" s="46" t="s">
        <v>13</v>
      </c>
      <c r="D14" s="29" t="s">
        <v>55</v>
      </c>
      <c r="E14" s="6">
        <v>124.98</v>
      </c>
      <c r="F14" s="10">
        <f t="shared" si="0"/>
        <v>124.98</v>
      </c>
      <c r="J14" s="15"/>
    </row>
    <row r="15" spans="2:10" ht="15.75" x14ac:dyDescent="0.25">
      <c r="B15" s="42">
        <v>4</v>
      </c>
      <c r="C15" s="47" t="s">
        <v>14</v>
      </c>
      <c r="D15" s="14" t="s">
        <v>55</v>
      </c>
      <c r="E15" s="6">
        <v>111.98</v>
      </c>
      <c r="F15" s="10">
        <f t="shared" si="0"/>
        <v>111.98</v>
      </c>
      <c r="J15" s="15"/>
    </row>
    <row r="16" spans="2:10" ht="15.75" x14ac:dyDescent="0.25">
      <c r="B16" s="42">
        <v>5</v>
      </c>
      <c r="C16" s="46" t="s">
        <v>15</v>
      </c>
      <c r="D16" s="29" t="s">
        <v>55</v>
      </c>
      <c r="E16" s="6">
        <v>138.06</v>
      </c>
      <c r="F16" s="10">
        <f t="shared" si="0"/>
        <v>138.06</v>
      </c>
      <c r="J16" s="15"/>
    </row>
    <row r="17" spans="2:10" ht="15.75" x14ac:dyDescent="0.25">
      <c r="B17" s="42">
        <v>6</v>
      </c>
      <c r="C17" s="47" t="s">
        <v>16</v>
      </c>
      <c r="D17" s="29" t="s">
        <v>55</v>
      </c>
      <c r="E17" s="6">
        <v>115.28</v>
      </c>
      <c r="F17" s="10">
        <f t="shared" si="0"/>
        <v>115.28</v>
      </c>
      <c r="J17" s="15"/>
    </row>
    <row r="18" spans="2:10" ht="31.5" x14ac:dyDescent="0.25">
      <c r="B18" s="42">
        <v>7</v>
      </c>
      <c r="C18" s="46" t="s">
        <v>17</v>
      </c>
      <c r="D18" s="29" t="s">
        <v>55</v>
      </c>
      <c r="E18" s="6">
        <v>126.17</v>
      </c>
      <c r="F18" s="10">
        <f t="shared" si="0"/>
        <v>126.17</v>
      </c>
      <c r="J18" s="15"/>
    </row>
    <row r="19" spans="2:10" ht="15.75" x14ac:dyDescent="0.25">
      <c r="B19" s="42">
        <v>8</v>
      </c>
      <c r="C19" s="47" t="s">
        <v>18</v>
      </c>
      <c r="D19" s="29" t="s">
        <v>55</v>
      </c>
      <c r="E19" s="6">
        <v>118.58</v>
      </c>
      <c r="F19" s="10">
        <f t="shared" si="0"/>
        <v>118.58</v>
      </c>
      <c r="J19" s="15"/>
    </row>
    <row r="20" spans="2:10" ht="15.75" x14ac:dyDescent="0.25">
      <c r="B20" s="42">
        <v>9</v>
      </c>
      <c r="C20" s="47" t="s">
        <v>19</v>
      </c>
      <c r="D20" s="29" t="s">
        <v>55</v>
      </c>
      <c r="E20" s="6">
        <v>77.900000000000006</v>
      </c>
      <c r="F20" s="10">
        <f t="shared" si="0"/>
        <v>77.900000000000006</v>
      </c>
      <c r="J20" s="15"/>
    </row>
    <row r="21" spans="2:10" ht="15.75" x14ac:dyDescent="0.25">
      <c r="B21" s="42">
        <v>10</v>
      </c>
      <c r="C21" s="47" t="s">
        <v>20</v>
      </c>
      <c r="D21" s="29" t="s">
        <v>55</v>
      </c>
      <c r="E21" s="6">
        <v>129.47</v>
      </c>
      <c r="F21" s="10">
        <f t="shared" si="0"/>
        <v>129.47</v>
      </c>
      <c r="J21" s="15"/>
    </row>
    <row r="22" spans="2:10" ht="15.75" x14ac:dyDescent="0.25">
      <c r="B22" s="42">
        <v>11</v>
      </c>
      <c r="C22" s="47" t="s">
        <v>21</v>
      </c>
      <c r="D22" s="29" t="s">
        <v>55</v>
      </c>
      <c r="E22" s="6">
        <v>90.74</v>
      </c>
      <c r="F22" s="10">
        <f t="shared" si="0"/>
        <v>90.74</v>
      </c>
      <c r="J22" s="15"/>
    </row>
    <row r="23" spans="2:10" s="2" customFormat="1" ht="15.75" x14ac:dyDescent="0.25">
      <c r="B23" s="48"/>
      <c r="C23" s="49" t="s">
        <v>22</v>
      </c>
      <c r="D23" s="30"/>
      <c r="E23" s="51"/>
      <c r="F23" s="11"/>
    </row>
    <row r="24" spans="2:10" ht="47.25" x14ac:dyDescent="0.25">
      <c r="B24" s="52">
        <v>1</v>
      </c>
      <c r="C24" s="53" t="s">
        <v>23</v>
      </c>
      <c r="D24" s="29" t="s">
        <v>295</v>
      </c>
      <c r="E24" s="54">
        <v>116.62143192812086</v>
      </c>
      <c r="F24" s="10">
        <f>E24</f>
        <v>116.62143192812086</v>
      </c>
    </row>
    <row r="25" spans="2:10" ht="31.5" x14ac:dyDescent="0.25">
      <c r="B25" s="42">
        <v>2</v>
      </c>
      <c r="C25" s="47" t="s">
        <v>24</v>
      </c>
      <c r="D25" s="29" t="str">
        <f>D24</f>
        <v>1 дослід.</v>
      </c>
      <c r="E25" s="54">
        <v>331.89931150898093</v>
      </c>
      <c r="F25" s="10">
        <f t="shared" ref="F25:F55" si="1">E25</f>
        <v>331.89931150898093</v>
      </c>
    </row>
    <row r="26" spans="2:10" ht="47.25" x14ac:dyDescent="0.25">
      <c r="B26" s="42">
        <f t="shared" ref="B26:B37" si="2">B25+1</f>
        <v>3</v>
      </c>
      <c r="C26" s="47" t="s">
        <v>25</v>
      </c>
      <c r="D26" s="29" t="str">
        <f t="shared" ref="D26:D55" si="3">D25</f>
        <v>1 дослід.</v>
      </c>
      <c r="E26" s="54">
        <v>696.22194456649447</v>
      </c>
      <c r="F26" s="10">
        <f t="shared" si="1"/>
        <v>696.22194456649447</v>
      </c>
    </row>
    <row r="27" spans="2:10" ht="15.75" x14ac:dyDescent="0.25">
      <c r="B27" s="42">
        <f t="shared" si="2"/>
        <v>4</v>
      </c>
      <c r="C27" s="47" t="s">
        <v>26</v>
      </c>
      <c r="D27" s="29" t="str">
        <f t="shared" si="3"/>
        <v>1 дослід.</v>
      </c>
      <c r="E27" s="54">
        <v>128.71607693533556</v>
      </c>
      <c r="F27" s="10">
        <f t="shared" si="1"/>
        <v>128.71607693533556</v>
      </c>
    </row>
    <row r="28" spans="2:10" ht="31.5" x14ac:dyDescent="0.25">
      <c r="B28" s="42">
        <f t="shared" si="2"/>
        <v>5</v>
      </c>
      <c r="C28" s="47" t="s">
        <v>27</v>
      </c>
      <c r="D28" s="29" t="str">
        <f t="shared" si="3"/>
        <v>1 дослід.</v>
      </c>
      <c r="E28" s="54">
        <v>125.59103999999999</v>
      </c>
      <c r="F28" s="10">
        <f t="shared" si="1"/>
        <v>125.59103999999999</v>
      </c>
    </row>
    <row r="29" spans="2:10" ht="31.5" x14ac:dyDescent="0.25">
      <c r="B29" s="42">
        <v>6</v>
      </c>
      <c r="C29" s="46" t="s">
        <v>28</v>
      </c>
      <c r="D29" s="29" t="str">
        <f t="shared" si="3"/>
        <v>1 дослід.</v>
      </c>
      <c r="E29" s="54">
        <v>59.841421975256864</v>
      </c>
      <c r="F29" s="10">
        <f t="shared" si="1"/>
        <v>59.841421975256864</v>
      </c>
    </row>
    <row r="30" spans="2:10" ht="15.75" x14ac:dyDescent="0.25">
      <c r="B30" s="42">
        <f t="shared" si="2"/>
        <v>7</v>
      </c>
      <c r="C30" s="47" t="s">
        <v>29</v>
      </c>
      <c r="D30" s="29" t="str">
        <f t="shared" si="3"/>
        <v>1 дослід.</v>
      </c>
      <c r="E30" s="54">
        <v>103.47879569706099</v>
      </c>
      <c r="F30" s="10">
        <f t="shared" si="1"/>
        <v>103.47879569706099</v>
      </c>
    </row>
    <row r="31" spans="2:10" ht="15.75" x14ac:dyDescent="0.25">
      <c r="B31" s="42">
        <f t="shared" si="2"/>
        <v>8</v>
      </c>
      <c r="C31" s="47" t="s">
        <v>30</v>
      </c>
      <c r="D31" s="29" t="str">
        <f t="shared" si="3"/>
        <v>1 дослід.</v>
      </c>
      <c r="E31" s="54">
        <v>38.372122177954843</v>
      </c>
      <c r="F31" s="10">
        <f t="shared" si="1"/>
        <v>38.372122177954843</v>
      </c>
    </row>
    <row r="32" spans="2:10" ht="15.75" x14ac:dyDescent="0.25">
      <c r="B32" s="42">
        <v>9</v>
      </c>
      <c r="C32" s="47" t="s">
        <v>31</v>
      </c>
      <c r="D32" s="29" t="str">
        <f t="shared" si="3"/>
        <v>1 дослід.</v>
      </c>
      <c r="E32" s="54">
        <v>37.472122177954844</v>
      </c>
      <c r="F32" s="10">
        <f t="shared" si="1"/>
        <v>37.472122177954844</v>
      </c>
    </row>
    <row r="33" spans="2:6" ht="15.75" x14ac:dyDescent="0.25">
      <c r="B33" s="42">
        <f t="shared" si="2"/>
        <v>10</v>
      </c>
      <c r="C33" s="47" t="s">
        <v>32</v>
      </c>
      <c r="D33" s="29" t="str">
        <f t="shared" si="3"/>
        <v>1 дослід.</v>
      </c>
      <c r="E33" s="54">
        <v>37.068480000000001</v>
      </c>
      <c r="F33" s="10">
        <f t="shared" si="1"/>
        <v>37.068480000000001</v>
      </c>
    </row>
    <row r="34" spans="2:6" ht="15.75" x14ac:dyDescent="0.25">
      <c r="B34" s="42">
        <v>11</v>
      </c>
      <c r="C34" s="47" t="s">
        <v>33</v>
      </c>
      <c r="D34" s="29" t="str">
        <f t="shared" si="3"/>
        <v>1 дослід.</v>
      </c>
      <c r="E34" s="54">
        <v>37.946348794296505</v>
      </c>
      <c r="F34" s="10">
        <f t="shared" si="1"/>
        <v>37.946348794296505</v>
      </c>
    </row>
    <row r="35" spans="2:6" ht="15.75" x14ac:dyDescent="0.25">
      <c r="B35" s="42">
        <f t="shared" si="2"/>
        <v>12</v>
      </c>
      <c r="C35" s="46" t="s">
        <v>34</v>
      </c>
      <c r="D35" s="29" t="str">
        <f t="shared" si="3"/>
        <v>1 дослід.</v>
      </c>
      <c r="E35" s="54">
        <v>145.16956944152662</v>
      </c>
      <c r="F35" s="10">
        <f t="shared" si="1"/>
        <v>145.16956944152662</v>
      </c>
    </row>
    <row r="36" spans="2:6" ht="15.75" x14ac:dyDescent="0.25">
      <c r="B36" s="42">
        <v>13</v>
      </c>
      <c r="C36" s="46" t="s">
        <v>35</v>
      </c>
      <c r="D36" s="29" t="str">
        <f t="shared" si="3"/>
        <v>1 дослід.</v>
      </c>
      <c r="E36" s="54">
        <v>65.342158293143228</v>
      </c>
      <c r="F36" s="10">
        <f t="shared" si="1"/>
        <v>65.342158293143228</v>
      </c>
    </row>
    <row r="37" spans="2:6" s="1" customFormat="1" ht="15.75" x14ac:dyDescent="0.25">
      <c r="B37" s="42">
        <f t="shared" si="2"/>
        <v>14</v>
      </c>
      <c r="C37" s="46" t="s">
        <v>36</v>
      </c>
      <c r="D37" s="29" t="str">
        <f t="shared" si="3"/>
        <v>1 дослід.</v>
      </c>
      <c r="E37" s="54">
        <v>91.513540504648063</v>
      </c>
      <c r="F37" s="10">
        <f t="shared" si="1"/>
        <v>91.513540504648063</v>
      </c>
    </row>
    <row r="38" spans="2:6" ht="15.75" x14ac:dyDescent="0.25">
      <c r="B38" s="42">
        <v>15</v>
      </c>
      <c r="C38" s="46" t="s">
        <v>37</v>
      </c>
      <c r="D38" s="29" t="str">
        <f t="shared" si="3"/>
        <v>1 дослід.</v>
      </c>
      <c r="E38" s="54">
        <v>126.57150769230769</v>
      </c>
      <c r="F38" s="10">
        <f t="shared" si="1"/>
        <v>126.57150769230769</v>
      </c>
    </row>
    <row r="39" spans="2:6" ht="15.75" x14ac:dyDescent="0.25">
      <c r="B39" s="42">
        <v>16</v>
      </c>
      <c r="C39" s="46" t="s">
        <v>38</v>
      </c>
      <c r="D39" s="29" t="str">
        <f t="shared" si="3"/>
        <v>1 дослід.</v>
      </c>
      <c r="E39" s="54">
        <v>77.09814307692308</v>
      </c>
      <c r="F39" s="10">
        <f t="shared" si="1"/>
        <v>77.09814307692308</v>
      </c>
    </row>
    <row r="40" spans="2:6" ht="15.75" x14ac:dyDescent="0.25">
      <c r="B40" s="42">
        <v>17</v>
      </c>
      <c r="C40" s="46" t="s">
        <v>39</v>
      </c>
      <c r="D40" s="29" t="str">
        <f t="shared" si="3"/>
        <v>1 дослід.</v>
      </c>
      <c r="E40" s="54">
        <v>77.722143076923089</v>
      </c>
      <c r="F40" s="10">
        <f t="shared" si="1"/>
        <v>77.722143076923089</v>
      </c>
    </row>
    <row r="41" spans="2:6" ht="15.75" x14ac:dyDescent="0.25">
      <c r="B41" s="42">
        <v>18</v>
      </c>
      <c r="C41" s="46" t="s">
        <v>40</v>
      </c>
      <c r="D41" s="29" t="str">
        <f t="shared" si="3"/>
        <v>1 дослід.</v>
      </c>
      <c r="E41" s="54">
        <v>79.168984615384602</v>
      </c>
      <c r="F41" s="10">
        <f t="shared" si="1"/>
        <v>79.168984615384602</v>
      </c>
    </row>
    <row r="42" spans="2:6" ht="15.75" x14ac:dyDescent="0.25">
      <c r="B42" s="42">
        <v>19</v>
      </c>
      <c r="C42" s="46" t="s">
        <v>41</v>
      </c>
      <c r="D42" s="29" t="str">
        <f t="shared" si="3"/>
        <v>1 дослід.</v>
      </c>
      <c r="E42" s="54">
        <v>63.300929230769228</v>
      </c>
      <c r="F42" s="10">
        <f t="shared" si="1"/>
        <v>63.300929230769228</v>
      </c>
    </row>
    <row r="43" spans="2:6" ht="15.75" x14ac:dyDescent="0.25">
      <c r="B43" s="42">
        <v>20</v>
      </c>
      <c r="C43" s="46" t="s">
        <v>42</v>
      </c>
      <c r="D43" s="29" t="str">
        <f t="shared" si="3"/>
        <v>1 дослід.</v>
      </c>
      <c r="E43" s="54">
        <v>53.83213846153847</v>
      </c>
      <c r="F43" s="10">
        <f t="shared" si="1"/>
        <v>53.83213846153847</v>
      </c>
    </row>
    <row r="44" spans="2:6" ht="15.75" x14ac:dyDescent="0.25">
      <c r="B44" s="42">
        <v>21</v>
      </c>
      <c r="C44" s="46" t="s">
        <v>43</v>
      </c>
      <c r="D44" s="29" t="str">
        <f t="shared" si="3"/>
        <v>1 дослід.</v>
      </c>
      <c r="E44" s="54">
        <v>68.085784615384625</v>
      </c>
      <c r="F44" s="10">
        <f t="shared" si="1"/>
        <v>68.085784615384625</v>
      </c>
    </row>
    <row r="45" spans="2:6" ht="15.75" x14ac:dyDescent="0.25">
      <c r="B45" s="42">
        <v>22</v>
      </c>
      <c r="C45" s="46" t="s">
        <v>44</v>
      </c>
      <c r="D45" s="29" t="str">
        <f t="shared" si="3"/>
        <v>1 дослід.</v>
      </c>
      <c r="E45" s="54">
        <v>123.73541919842829</v>
      </c>
      <c r="F45" s="10">
        <f t="shared" si="1"/>
        <v>123.73541919842829</v>
      </c>
    </row>
    <row r="46" spans="2:6" ht="15.75" x14ac:dyDescent="0.25">
      <c r="B46" s="42">
        <v>23</v>
      </c>
      <c r="C46" s="47" t="s">
        <v>45</v>
      </c>
      <c r="D46" s="29" t="str">
        <f t="shared" si="3"/>
        <v>1 дослід.</v>
      </c>
      <c r="E46" s="54">
        <v>54.20496</v>
      </c>
      <c r="F46" s="10">
        <f t="shared" si="1"/>
        <v>54.20496</v>
      </c>
    </row>
    <row r="47" spans="2:6" ht="15.75" x14ac:dyDescent="0.25">
      <c r="B47" s="42">
        <v>24</v>
      </c>
      <c r="C47" s="47" t="s">
        <v>46</v>
      </c>
      <c r="D47" s="29" t="str">
        <f t="shared" si="3"/>
        <v>1 дослід.</v>
      </c>
      <c r="E47" s="54">
        <v>68.723676023575649</v>
      </c>
      <c r="F47" s="10">
        <f t="shared" si="1"/>
        <v>68.723676023575649</v>
      </c>
    </row>
    <row r="48" spans="2:6" ht="15.75" x14ac:dyDescent="0.25">
      <c r="B48" s="42">
        <v>25</v>
      </c>
      <c r="C48" s="47" t="s">
        <v>47</v>
      </c>
      <c r="D48" s="29" t="str">
        <f t="shared" si="3"/>
        <v>1 дослід.</v>
      </c>
      <c r="E48" s="54">
        <v>121.00049820206354</v>
      </c>
      <c r="F48" s="10">
        <f t="shared" si="1"/>
        <v>121.00049820206354</v>
      </c>
    </row>
    <row r="49" spans="2:6" ht="15.75" x14ac:dyDescent="0.25">
      <c r="B49" s="42">
        <v>26</v>
      </c>
      <c r="C49" s="46" t="s">
        <v>48</v>
      </c>
      <c r="D49" s="29" t="str">
        <f t="shared" si="3"/>
        <v>1 дослід.</v>
      </c>
      <c r="E49" s="54">
        <v>64.892032307692304</v>
      </c>
      <c r="F49" s="10">
        <f t="shared" si="1"/>
        <v>64.892032307692304</v>
      </c>
    </row>
    <row r="50" spans="2:6" ht="15.75" x14ac:dyDescent="0.25">
      <c r="B50" s="42">
        <v>27</v>
      </c>
      <c r="C50" s="46" t="s">
        <v>49</v>
      </c>
      <c r="D50" s="29" t="str">
        <f t="shared" si="3"/>
        <v>1 дослід.</v>
      </c>
      <c r="E50" s="54">
        <v>50.925120000000007</v>
      </c>
      <c r="F50" s="10">
        <f t="shared" si="1"/>
        <v>50.925120000000007</v>
      </c>
    </row>
    <row r="51" spans="2:6" ht="15.75" x14ac:dyDescent="0.25">
      <c r="B51" s="42">
        <v>28</v>
      </c>
      <c r="C51" s="46" t="s">
        <v>0</v>
      </c>
      <c r="D51" s="29" t="str">
        <f t="shared" si="3"/>
        <v>1 дослід.</v>
      </c>
      <c r="E51" s="54">
        <v>64.560852918918926</v>
      </c>
      <c r="F51" s="10">
        <f t="shared" si="1"/>
        <v>64.560852918918926</v>
      </c>
    </row>
    <row r="52" spans="2:6" ht="15.75" x14ac:dyDescent="0.25">
      <c r="B52" s="42">
        <v>29</v>
      </c>
      <c r="C52" s="46" t="s">
        <v>50</v>
      </c>
      <c r="D52" s="29" t="str">
        <f t="shared" si="3"/>
        <v>1 дослід.</v>
      </c>
      <c r="E52" s="54">
        <v>101.94981992031873</v>
      </c>
      <c r="F52" s="10">
        <f t="shared" si="1"/>
        <v>101.94981992031873</v>
      </c>
    </row>
    <row r="53" spans="2:6" ht="15.75" x14ac:dyDescent="0.25">
      <c r="B53" s="42">
        <v>30</v>
      </c>
      <c r="C53" s="46" t="s">
        <v>51</v>
      </c>
      <c r="D53" s="29" t="str">
        <f t="shared" si="3"/>
        <v>1 дослід.</v>
      </c>
      <c r="E53" s="54">
        <v>54.81888</v>
      </c>
      <c r="F53" s="10">
        <f t="shared" si="1"/>
        <v>54.81888</v>
      </c>
    </row>
    <row r="54" spans="2:6" ht="15.75" x14ac:dyDescent="0.25">
      <c r="B54" s="42">
        <v>31</v>
      </c>
      <c r="C54" s="46" t="s">
        <v>52</v>
      </c>
      <c r="D54" s="29" t="str">
        <f t="shared" si="3"/>
        <v>1 дослід.</v>
      </c>
      <c r="E54" s="54">
        <v>50.798880000000011</v>
      </c>
      <c r="F54" s="10">
        <f t="shared" si="1"/>
        <v>50.798880000000011</v>
      </c>
    </row>
    <row r="55" spans="2:6" ht="15.75" x14ac:dyDescent="0.25">
      <c r="B55" s="42">
        <v>32</v>
      </c>
      <c r="C55" s="46" t="s">
        <v>53</v>
      </c>
      <c r="D55" s="29" t="str">
        <f t="shared" si="3"/>
        <v>1 дослід.</v>
      </c>
      <c r="E55" s="54">
        <v>52.740960000000001</v>
      </c>
      <c r="F55" s="10">
        <f t="shared" si="1"/>
        <v>52.740960000000001</v>
      </c>
    </row>
    <row r="56" spans="2:6" ht="15.75" x14ac:dyDescent="0.25">
      <c r="B56" s="43"/>
      <c r="C56" s="49" t="s">
        <v>56</v>
      </c>
      <c r="D56" s="31"/>
      <c r="E56" s="50"/>
      <c r="F56" s="9"/>
    </row>
    <row r="57" spans="2:6" ht="15.75" x14ac:dyDescent="0.25">
      <c r="B57" s="42">
        <v>1</v>
      </c>
      <c r="C57" s="46" t="s">
        <v>78</v>
      </c>
      <c r="D57" s="14" t="s">
        <v>296</v>
      </c>
      <c r="E57" s="12">
        <v>103.73</v>
      </c>
      <c r="F57" s="10">
        <f>E57</f>
        <v>103.73</v>
      </c>
    </row>
    <row r="58" spans="2:6" ht="15.75" x14ac:dyDescent="0.25">
      <c r="B58" s="42">
        <v>2</v>
      </c>
      <c r="C58" s="46" t="s">
        <v>57</v>
      </c>
      <c r="D58" s="29" t="str">
        <f>D57</f>
        <v>1 обс.</v>
      </c>
      <c r="E58" s="12">
        <v>102.29497274138467</v>
      </c>
      <c r="F58" s="10">
        <f t="shared" ref="F58:F80" si="4">E58</f>
        <v>102.29497274138467</v>
      </c>
    </row>
    <row r="59" spans="2:6" ht="15.75" x14ac:dyDescent="0.25">
      <c r="B59" s="42">
        <v>3</v>
      </c>
      <c r="C59" s="46" t="s">
        <v>79</v>
      </c>
      <c r="D59" s="29" t="str">
        <f t="shared" ref="D59:D80" si="5">D57</f>
        <v>1 обс.</v>
      </c>
      <c r="E59" s="12">
        <v>79.243200000000002</v>
      </c>
      <c r="F59" s="10">
        <f t="shared" si="4"/>
        <v>79.243200000000002</v>
      </c>
    </row>
    <row r="60" spans="2:6" ht="15.75" x14ac:dyDescent="0.25">
      <c r="B60" s="42">
        <v>4</v>
      </c>
      <c r="C60" s="46" t="s">
        <v>81</v>
      </c>
      <c r="D60" s="29" t="str">
        <f t="shared" si="5"/>
        <v>1 обс.</v>
      </c>
      <c r="E60" s="12">
        <v>77.803200000000004</v>
      </c>
      <c r="F60" s="10">
        <f t="shared" si="4"/>
        <v>77.803200000000004</v>
      </c>
    </row>
    <row r="61" spans="2:6" ht="15.75" x14ac:dyDescent="0.25">
      <c r="B61" s="42">
        <v>5</v>
      </c>
      <c r="C61" s="46" t="s">
        <v>82</v>
      </c>
      <c r="D61" s="29" t="str">
        <f t="shared" si="5"/>
        <v>1 обс.</v>
      </c>
      <c r="E61" s="12">
        <v>77.803200000000004</v>
      </c>
      <c r="F61" s="10">
        <f t="shared" si="4"/>
        <v>77.803200000000004</v>
      </c>
    </row>
    <row r="62" spans="2:6" ht="15.75" x14ac:dyDescent="0.25">
      <c r="B62" s="42">
        <v>6</v>
      </c>
      <c r="C62" s="46" t="s">
        <v>83</v>
      </c>
      <c r="D62" s="29" t="str">
        <f t="shared" si="5"/>
        <v>1 обс.</v>
      </c>
      <c r="E62" s="12">
        <v>77.803200000000004</v>
      </c>
      <c r="F62" s="10">
        <f t="shared" si="4"/>
        <v>77.803200000000004</v>
      </c>
    </row>
    <row r="63" spans="2:6" ht="15.75" x14ac:dyDescent="0.25">
      <c r="B63" s="42">
        <v>7</v>
      </c>
      <c r="C63" s="46" t="s">
        <v>80</v>
      </c>
      <c r="D63" s="29" t="str">
        <f t="shared" si="5"/>
        <v>1 обс.</v>
      </c>
      <c r="E63" s="12">
        <v>77.803200000000004</v>
      </c>
      <c r="F63" s="10">
        <f t="shared" si="4"/>
        <v>77.803200000000004</v>
      </c>
    </row>
    <row r="64" spans="2:6" ht="15.75" x14ac:dyDescent="0.25">
      <c r="B64" s="42">
        <v>8</v>
      </c>
      <c r="C64" s="46" t="s">
        <v>132</v>
      </c>
      <c r="D64" s="29" t="str">
        <f t="shared" si="5"/>
        <v>1 обс.</v>
      </c>
      <c r="E64" s="12">
        <v>77.803200000000004</v>
      </c>
      <c r="F64" s="10">
        <f t="shared" si="4"/>
        <v>77.803200000000004</v>
      </c>
    </row>
    <row r="65" spans="2:6" ht="15.75" x14ac:dyDescent="0.25">
      <c r="B65" s="42">
        <v>9</v>
      </c>
      <c r="C65" s="46" t="s">
        <v>84</v>
      </c>
      <c r="D65" s="29" t="str">
        <f t="shared" si="5"/>
        <v>1 обс.</v>
      </c>
      <c r="E65" s="12">
        <v>77.803200000000004</v>
      </c>
      <c r="F65" s="10">
        <f t="shared" si="4"/>
        <v>77.803200000000004</v>
      </c>
    </row>
    <row r="66" spans="2:6" ht="15.75" x14ac:dyDescent="0.25">
      <c r="B66" s="42">
        <v>10</v>
      </c>
      <c r="C66" s="46" t="s">
        <v>85</v>
      </c>
      <c r="D66" s="29" t="str">
        <f t="shared" si="5"/>
        <v>1 обс.</v>
      </c>
      <c r="E66" s="12">
        <v>77.803200000000004</v>
      </c>
      <c r="F66" s="10">
        <f t="shared" si="4"/>
        <v>77.803200000000004</v>
      </c>
    </row>
    <row r="67" spans="2:6" ht="15.75" x14ac:dyDescent="0.25">
      <c r="B67" s="42">
        <v>11</v>
      </c>
      <c r="C67" s="46" t="s">
        <v>58</v>
      </c>
      <c r="D67" s="29" t="str">
        <f t="shared" si="5"/>
        <v>1 обс.</v>
      </c>
      <c r="E67" s="12">
        <v>77.803200000000004</v>
      </c>
      <c r="F67" s="10">
        <f t="shared" si="4"/>
        <v>77.803200000000004</v>
      </c>
    </row>
    <row r="68" spans="2:6" ht="15.75" x14ac:dyDescent="0.25">
      <c r="B68" s="42">
        <v>12</v>
      </c>
      <c r="C68" s="46" t="s">
        <v>86</v>
      </c>
      <c r="D68" s="29" t="str">
        <f t="shared" si="5"/>
        <v>1 обс.</v>
      </c>
      <c r="E68" s="12">
        <v>77.803200000000004</v>
      </c>
      <c r="F68" s="10">
        <f t="shared" si="4"/>
        <v>77.803200000000004</v>
      </c>
    </row>
    <row r="69" spans="2:6" ht="15.75" x14ac:dyDescent="0.25">
      <c r="B69" s="42">
        <v>13</v>
      </c>
      <c r="C69" s="46" t="s">
        <v>87</v>
      </c>
      <c r="D69" s="29"/>
      <c r="E69" s="12"/>
      <c r="F69" s="10"/>
    </row>
    <row r="70" spans="2:6" ht="15.75" x14ac:dyDescent="0.25">
      <c r="B70" s="42"/>
      <c r="C70" s="46" t="s">
        <v>88</v>
      </c>
      <c r="D70" s="29" t="str">
        <f t="shared" si="5"/>
        <v>1 обс.</v>
      </c>
      <c r="E70" s="12">
        <v>91.014972741384668</v>
      </c>
      <c r="F70" s="10">
        <f t="shared" si="4"/>
        <v>91.014972741384668</v>
      </c>
    </row>
    <row r="71" spans="2:6" ht="15.75" x14ac:dyDescent="0.25">
      <c r="B71" s="42"/>
      <c r="C71" s="46" t="s">
        <v>89</v>
      </c>
      <c r="D71" s="29" t="str">
        <f>D70</f>
        <v>1 обс.</v>
      </c>
      <c r="E71" s="12">
        <v>90.774972741384673</v>
      </c>
      <c r="F71" s="10">
        <f t="shared" si="4"/>
        <v>90.774972741384673</v>
      </c>
    </row>
    <row r="72" spans="2:6" ht="15.75" x14ac:dyDescent="0.25">
      <c r="B72" s="42"/>
      <c r="C72" s="46" t="s">
        <v>90</v>
      </c>
      <c r="D72" s="29" t="str">
        <f t="shared" si="5"/>
        <v>1 обс.</v>
      </c>
      <c r="E72" s="12">
        <v>90.774972741384673</v>
      </c>
      <c r="F72" s="10">
        <f t="shared" si="4"/>
        <v>90.774972741384673</v>
      </c>
    </row>
    <row r="73" spans="2:6" ht="15.75" x14ac:dyDescent="0.25">
      <c r="B73" s="42">
        <v>14</v>
      </c>
      <c r="C73" s="46" t="s">
        <v>91</v>
      </c>
      <c r="D73" s="29" t="str">
        <f t="shared" si="5"/>
        <v>1 обс.</v>
      </c>
      <c r="E73" s="12">
        <v>115.73497274138467</v>
      </c>
      <c r="F73" s="10">
        <f t="shared" si="4"/>
        <v>115.73497274138467</v>
      </c>
    </row>
    <row r="74" spans="2:6" ht="15.75" x14ac:dyDescent="0.25">
      <c r="B74" s="42">
        <v>15</v>
      </c>
      <c r="C74" s="46" t="s">
        <v>92</v>
      </c>
      <c r="D74" s="29" t="str">
        <f t="shared" si="5"/>
        <v>1 обс.</v>
      </c>
      <c r="E74" s="12">
        <v>102.29497274138468</v>
      </c>
      <c r="F74" s="10">
        <f t="shared" si="4"/>
        <v>102.29497274138468</v>
      </c>
    </row>
    <row r="75" spans="2:6" ht="15.75" x14ac:dyDescent="0.25">
      <c r="B75" s="42">
        <v>16</v>
      </c>
      <c r="C75" s="46" t="s">
        <v>93</v>
      </c>
      <c r="D75" s="29" t="str">
        <f t="shared" si="5"/>
        <v>1 обс.</v>
      </c>
      <c r="E75" s="12">
        <v>102.29497274138467</v>
      </c>
      <c r="F75" s="10">
        <f t="shared" si="4"/>
        <v>102.29497274138467</v>
      </c>
    </row>
    <row r="76" spans="2:6" ht="15.75" x14ac:dyDescent="0.25">
      <c r="B76" s="42">
        <v>17</v>
      </c>
      <c r="C76" s="46" t="s">
        <v>94</v>
      </c>
      <c r="D76" s="29" t="str">
        <f t="shared" si="5"/>
        <v>1 обс.</v>
      </c>
      <c r="E76" s="12">
        <v>106.25497274138468</v>
      </c>
      <c r="F76" s="10">
        <f t="shared" si="4"/>
        <v>106.25497274138468</v>
      </c>
    </row>
    <row r="77" spans="2:6" ht="15.75" x14ac:dyDescent="0.25">
      <c r="B77" s="42">
        <v>18</v>
      </c>
      <c r="C77" s="46" t="s">
        <v>95</v>
      </c>
      <c r="D77" s="29" t="str">
        <f t="shared" si="5"/>
        <v>1 обс.</v>
      </c>
      <c r="E77" s="12">
        <v>102.29497274138467</v>
      </c>
      <c r="F77" s="10">
        <f t="shared" si="4"/>
        <v>102.29497274138467</v>
      </c>
    </row>
    <row r="78" spans="2:6" ht="15.75" x14ac:dyDescent="0.25">
      <c r="B78" s="42">
        <v>19</v>
      </c>
      <c r="C78" s="46" t="s">
        <v>96</v>
      </c>
      <c r="D78" s="29" t="str">
        <f t="shared" si="5"/>
        <v>1 обс.</v>
      </c>
      <c r="E78" s="12">
        <v>77.803200000000004</v>
      </c>
      <c r="F78" s="10">
        <f t="shared" si="4"/>
        <v>77.803200000000004</v>
      </c>
    </row>
    <row r="79" spans="2:6" ht="15.75" x14ac:dyDescent="0.25">
      <c r="B79" s="42">
        <v>20</v>
      </c>
      <c r="C79" s="46" t="s">
        <v>97</v>
      </c>
      <c r="D79" s="29" t="str">
        <f t="shared" si="5"/>
        <v>1 обс.</v>
      </c>
      <c r="E79" s="12">
        <v>77.803200000000004</v>
      </c>
      <c r="F79" s="10">
        <f t="shared" si="4"/>
        <v>77.803200000000004</v>
      </c>
    </row>
    <row r="80" spans="2:6" ht="15.75" x14ac:dyDescent="0.25">
      <c r="B80" s="42">
        <v>21</v>
      </c>
      <c r="C80" s="46" t="s">
        <v>98</v>
      </c>
      <c r="D80" s="29" t="str">
        <f t="shared" si="5"/>
        <v>1 обс.</v>
      </c>
      <c r="E80" s="12">
        <v>77.803200000000004</v>
      </c>
      <c r="F80" s="10">
        <f t="shared" si="4"/>
        <v>77.803200000000004</v>
      </c>
    </row>
    <row r="81" spans="2:6" ht="15.75" x14ac:dyDescent="0.25">
      <c r="B81" s="42"/>
      <c r="C81" s="49" t="s">
        <v>59</v>
      </c>
      <c r="D81" s="31"/>
      <c r="E81" s="50"/>
      <c r="F81" s="9"/>
    </row>
    <row r="82" spans="2:6" ht="15.75" x14ac:dyDescent="0.25">
      <c r="B82" s="42">
        <v>1</v>
      </c>
      <c r="C82" s="46" t="s">
        <v>99</v>
      </c>
      <c r="D82" s="14" t="s">
        <v>296</v>
      </c>
      <c r="E82" s="54">
        <v>67.63</v>
      </c>
      <c r="F82" s="10">
        <f>E82</f>
        <v>67.63</v>
      </c>
    </row>
    <row r="83" spans="2:6" ht="15.75" x14ac:dyDescent="0.25">
      <c r="B83" s="42">
        <v>2</v>
      </c>
      <c r="C83" s="46" t="s">
        <v>100</v>
      </c>
      <c r="D83" s="14" t="s">
        <v>296</v>
      </c>
      <c r="E83" s="54">
        <v>429.86</v>
      </c>
      <c r="F83" s="10">
        <f>E83</f>
        <v>429.86</v>
      </c>
    </row>
    <row r="84" spans="2:6" ht="15.75" x14ac:dyDescent="0.25">
      <c r="B84" s="43"/>
      <c r="C84" s="49" t="s">
        <v>61</v>
      </c>
      <c r="D84" s="31"/>
      <c r="E84" s="55"/>
      <c r="F84" s="13"/>
    </row>
    <row r="85" spans="2:6" ht="15.75" x14ac:dyDescent="0.25">
      <c r="B85" s="43">
        <v>1</v>
      </c>
      <c r="C85" s="46" t="s">
        <v>133</v>
      </c>
      <c r="D85" s="14" t="s">
        <v>296</v>
      </c>
      <c r="E85" s="54">
        <v>165.4718162458033</v>
      </c>
      <c r="F85" s="10">
        <f>E85</f>
        <v>165.4718162458033</v>
      </c>
    </row>
    <row r="86" spans="2:6" ht="15.75" x14ac:dyDescent="0.25">
      <c r="B86" s="43">
        <v>2</v>
      </c>
      <c r="C86" s="46" t="s">
        <v>134</v>
      </c>
      <c r="D86" s="14" t="str">
        <f>D85</f>
        <v>1 обс.</v>
      </c>
      <c r="E86" s="54">
        <v>138.29963563665257</v>
      </c>
      <c r="F86" s="10">
        <f t="shared" ref="F86:F123" si="6">E86</f>
        <v>138.29963563665257</v>
      </c>
    </row>
    <row r="87" spans="2:6" ht="15.75" x14ac:dyDescent="0.25">
      <c r="B87" s="43">
        <v>3</v>
      </c>
      <c r="C87" s="46" t="s">
        <v>135</v>
      </c>
      <c r="D87" s="14" t="str">
        <f>D86</f>
        <v>1 обс.</v>
      </c>
      <c r="E87" s="54">
        <v>159.99032741499374</v>
      </c>
      <c r="F87" s="10">
        <f t="shared" si="6"/>
        <v>159.99032741499374</v>
      </c>
    </row>
    <row r="88" spans="2:6" ht="15.75" x14ac:dyDescent="0.25">
      <c r="B88" s="43">
        <v>4</v>
      </c>
      <c r="C88" s="46" t="s">
        <v>136</v>
      </c>
      <c r="D88" s="14" t="str">
        <f t="shared" ref="D88:D123" si="7">D87</f>
        <v>1 обс.</v>
      </c>
      <c r="E88" s="54">
        <v>111.12745502750184</v>
      </c>
      <c r="F88" s="10">
        <f t="shared" si="6"/>
        <v>111.12745502750184</v>
      </c>
    </row>
    <row r="89" spans="2:6" ht="15.75" x14ac:dyDescent="0.25">
      <c r="B89" s="43">
        <v>5</v>
      </c>
      <c r="C89" s="46" t="s">
        <v>137</v>
      </c>
      <c r="D89" s="14" t="str">
        <f t="shared" si="7"/>
        <v>1 обс.</v>
      </c>
      <c r="E89" s="54">
        <v>111.12745502750184</v>
      </c>
      <c r="F89" s="10">
        <f t="shared" si="6"/>
        <v>111.12745502750184</v>
      </c>
    </row>
    <row r="90" spans="2:6" ht="15.75" x14ac:dyDescent="0.25">
      <c r="B90" s="43">
        <v>6</v>
      </c>
      <c r="C90" s="46" t="s">
        <v>138</v>
      </c>
      <c r="D90" s="14" t="str">
        <f t="shared" si="7"/>
        <v>1 обс.</v>
      </c>
      <c r="E90" s="54">
        <v>135.50007533502355</v>
      </c>
      <c r="F90" s="10">
        <f t="shared" si="6"/>
        <v>135.50007533502355</v>
      </c>
    </row>
    <row r="91" spans="2:6" ht="15.75" x14ac:dyDescent="0.25">
      <c r="B91" s="43">
        <v>7</v>
      </c>
      <c r="C91" s="46" t="s">
        <v>139</v>
      </c>
      <c r="D91" s="14" t="str">
        <f t="shared" si="7"/>
        <v>1 обс.</v>
      </c>
      <c r="E91" s="54">
        <v>159.99032741499371</v>
      </c>
      <c r="F91" s="10">
        <f t="shared" si="6"/>
        <v>159.99032741499371</v>
      </c>
    </row>
    <row r="92" spans="2:6" ht="15.75" x14ac:dyDescent="0.25">
      <c r="B92" s="43">
        <v>8</v>
      </c>
      <c r="C92" s="46" t="s">
        <v>140</v>
      </c>
      <c r="D92" s="14" t="str">
        <f t="shared" si="7"/>
        <v>1 обс.</v>
      </c>
      <c r="E92" s="54">
        <v>159.99032741499374</v>
      </c>
      <c r="F92" s="10">
        <f t="shared" si="6"/>
        <v>159.99032741499374</v>
      </c>
    </row>
    <row r="93" spans="2:6" ht="15.75" x14ac:dyDescent="0.25">
      <c r="B93" s="42">
        <v>9</v>
      </c>
      <c r="C93" s="46" t="s">
        <v>141</v>
      </c>
      <c r="D93" s="14" t="str">
        <f t="shared" si="7"/>
        <v>1 обс.</v>
      </c>
      <c r="E93" s="54">
        <v>159.99032741499374</v>
      </c>
      <c r="F93" s="10">
        <f t="shared" si="6"/>
        <v>159.99032741499374</v>
      </c>
    </row>
    <row r="94" spans="2:6" ht="15.75" x14ac:dyDescent="0.25">
      <c r="B94" s="43">
        <v>10</v>
      </c>
      <c r="C94" s="46" t="s">
        <v>142</v>
      </c>
      <c r="D94" s="14" t="str">
        <f t="shared" si="7"/>
        <v>1 обс.</v>
      </c>
      <c r="E94" s="54">
        <v>159.99032741499374</v>
      </c>
      <c r="F94" s="10">
        <f t="shared" si="6"/>
        <v>159.99032741499374</v>
      </c>
    </row>
    <row r="95" spans="2:6" ht="15.75" x14ac:dyDescent="0.25">
      <c r="B95" s="43">
        <v>11</v>
      </c>
      <c r="C95" s="46" t="s">
        <v>143</v>
      </c>
      <c r="D95" s="14" t="str">
        <f t="shared" si="7"/>
        <v>1 обс.</v>
      </c>
      <c r="E95" s="54">
        <v>168.15374477498378</v>
      </c>
      <c r="F95" s="10">
        <f t="shared" si="6"/>
        <v>168.15374477498378</v>
      </c>
    </row>
    <row r="96" spans="2:6" ht="15.75" x14ac:dyDescent="0.25">
      <c r="B96" s="43">
        <v>12</v>
      </c>
      <c r="C96" s="46" t="s">
        <v>144</v>
      </c>
      <c r="D96" s="14" t="str">
        <f t="shared" si="7"/>
        <v>1 обс.</v>
      </c>
      <c r="E96" s="54">
        <v>102.96403766751177</v>
      </c>
      <c r="F96" s="10">
        <f t="shared" si="6"/>
        <v>102.96403766751177</v>
      </c>
    </row>
    <row r="97" spans="2:6" ht="15.75" x14ac:dyDescent="0.25">
      <c r="B97" s="43">
        <v>13</v>
      </c>
      <c r="C97" s="46" t="s">
        <v>145</v>
      </c>
      <c r="D97" s="14" t="str">
        <f t="shared" si="7"/>
        <v>1 обс.</v>
      </c>
      <c r="E97" s="54">
        <v>113.80938355668235</v>
      </c>
      <c r="F97" s="10">
        <f t="shared" si="6"/>
        <v>113.80938355668235</v>
      </c>
    </row>
    <row r="98" spans="2:6" ht="15.75" x14ac:dyDescent="0.25">
      <c r="B98" s="43">
        <v>14</v>
      </c>
      <c r="C98" s="46" t="s">
        <v>146</v>
      </c>
      <c r="D98" s="14" t="str">
        <f t="shared" si="7"/>
        <v>1 обс.</v>
      </c>
      <c r="E98" s="54">
        <v>111.12745502750184</v>
      </c>
      <c r="F98" s="10">
        <f t="shared" si="6"/>
        <v>111.12745502750184</v>
      </c>
    </row>
    <row r="99" spans="2:6" ht="15.75" x14ac:dyDescent="0.25">
      <c r="B99" s="43">
        <v>15</v>
      </c>
      <c r="C99" s="46" t="s">
        <v>147</v>
      </c>
      <c r="D99" s="14" t="str">
        <f t="shared" si="7"/>
        <v>1 обс.</v>
      </c>
      <c r="E99" s="54">
        <v>130.1362182766625</v>
      </c>
      <c r="F99" s="10">
        <f t="shared" si="6"/>
        <v>130.1362182766625</v>
      </c>
    </row>
    <row r="100" spans="2:6" ht="15.75" x14ac:dyDescent="0.25">
      <c r="B100" s="43">
        <v>16</v>
      </c>
      <c r="C100" s="46" t="s">
        <v>148</v>
      </c>
      <c r="D100" s="14" t="str">
        <f t="shared" si="7"/>
        <v>1 обс.</v>
      </c>
      <c r="E100" s="54">
        <v>165.47181624580327</v>
      </c>
      <c r="F100" s="10">
        <f t="shared" si="6"/>
        <v>165.47181624580327</v>
      </c>
    </row>
    <row r="101" spans="2:6" ht="15.75" x14ac:dyDescent="0.25">
      <c r="B101" s="43">
        <v>17</v>
      </c>
      <c r="C101" s="46" t="s">
        <v>149</v>
      </c>
      <c r="D101" s="14" t="str">
        <f t="shared" si="7"/>
        <v>1 обс.</v>
      </c>
      <c r="E101" s="54">
        <v>159.99032741499374</v>
      </c>
      <c r="F101" s="10">
        <f t="shared" si="6"/>
        <v>159.99032741499374</v>
      </c>
    </row>
    <row r="102" spans="2:6" ht="15.75" x14ac:dyDescent="0.25">
      <c r="B102" s="43">
        <v>18</v>
      </c>
      <c r="C102" s="46" t="s">
        <v>150</v>
      </c>
      <c r="D102" s="14" t="str">
        <f t="shared" si="7"/>
        <v>1 обс.</v>
      </c>
      <c r="E102" s="54">
        <v>135.50007533502355</v>
      </c>
      <c r="F102" s="10">
        <f t="shared" si="6"/>
        <v>135.50007533502355</v>
      </c>
    </row>
    <row r="103" spans="2:6" ht="15.75" x14ac:dyDescent="0.25">
      <c r="B103" s="43">
        <v>19</v>
      </c>
      <c r="C103" s="46" t="s">
        <v>151</v>
      </c>
      <c r="D103" s="14" t="str">
        <f t="shared" si="7"/>
        <v>1 обс.</v>
      </c>
      <c r="E103" s="54">
        <v>127.45428974748197</v>
      </c>
      <c r="F103" s="10">
        <f t="shared" si="6"/>
        <v>127.45428974748197</v>
      </c>
    </row>
    <row r="104" spans="2:6" ht="15.75" x14ac:dyDescent="0.25">
      <c r="B104" s="43">
        <v>20</v>
      </c>
      <c r="C104" s="46" t="s">
        <v>152</v>
      </c>
      <c r="D104" s="14" t="str">
        <f t="shared" si="7"/>
        <v>1 обс.</v>
      </c>
      <c r="E104" s="54">
        <v>113.80938355668235</v>
      </c>
      <c r="F104" s="10">
        <f t="shared" si="6"/>
        <v>113.80938355668235</v>
      </c>
    </row>
    <row r="105" spans="2:6" ht="15.75" x14ac:dyDescent="0.25">
      <c r="B105" s="43">
        <v>21</v>
      </c>
      <c r="C105" s="46" t="s">
        <v>153</v>
      </c>
      <c r="D105" s="14" t="str">
        <f t="shared" si="7"/>
        <v>1 обс.</v>
      </c>
      <c r="E105" s="54">
        <v>149.14498152582317</v>
      </c>
      <c r="F105" s="10">
        <f t="shared" si="6"/>
        <v>149.14498152582317</v>
      </c>
    </row>
    <row r="106" spans="2:6" ht="15.75" x14ac:dyDescent="0.25">
      <c r="B106" s="43">
        <v>22</v>
      </c>
      <c r="C106" s="46" t="s">
        <v>154</v>
      </c>
      <c r="D106" s="14" t="str">
        <f t="shared" si="7"/>
        <v>1 обс.</v>
      </c>
      <c r="E106" s="54">
        <v>159.99032741499374</v>
      </c>
      <c r="F106" s="10">
        <f t="shared" si="6"/>
        <v>159.99032741499374</v>
      </c>
    </row>
    <row r="107" spans="2:6" ht="15.75" x14ac:dyDescent="0.25">
      <c r="B107" s="43">
        <v>23</v>
      </c>
      <c r="C107" s="46" t="s">
        <v>155</v>
      </c>
      <c r="D107" s="14" t="str">
        <f t="shared" si="7"/>
        <v>1 обс.</v>
      </c>
      <c r="E107" s="54">
        <v>159.99032741499374</v>
      </c>
      <c r="F107" s="10">
        <f t="shared" si="6"/>
        <v>159.99032741499374</v>
      </c>
    </row>
    <row r="108" spans="2:6" ht="15.75" x14ac:dyDescent="0.25">
      <c r="B108" s="43">
        <v>24</v>
      </c>
      <c r="C108" s="46" t="s">
        <v>156</v>
      </c>
      <c r="D108" s="14" t="str">
        <f t="shared" si="7"/>
        <v>1 обс.</v>
      </c>
      <c r="E108" s="54">
        <v>138.29963563665257</v>
      </c>
      <c r="F108" s="10">
        <f t="shared" si="6"/>
        <v>138.29963563665257</v>
      </c>
    </row>
    <row r="109" spans="2:6" ht="15.75" x14ac:dyDescent="0.25">
      <c r="B109" s="43">
        <v>25</v>
      </c>
      <c r="C109" s="46" t="s">
        <v>157</v>
      </c>
      <c r="D109" s="14" t="str">
        <f t="shared" si="7"/>
        <v>1 обс.</v>
      </c>
      <c r="E109" s="54">
        <v>184.48057949496393</v>
      </c>
      <c r="F109" s="10">
        <f t="shared" si="6"/>
        <v>184.48057949496393</v>
      </c>
    </row>
    <row r="110" spans="2:6" ht="15.75" x14ac:dyDescent="0.25">
      <c r="B110" s="43">
        <v>26</v>
      </c>
      <c r="C110" s="46" t="s">
        <v>158</v>
      </c>
      <c r="D110" s="14" t="str">
        <f t="shared" si="7"/>
        <v>1 обс.</v>
      </c>
      <c r="E110" s="54">
        <v>127.45428974748197</v>
      </c>
      <c r="F110" s="10">
        <f t="shared" si="6"/>
        <v>127.45428974748197</v>
      </c>
    </row>
    <row r="111" spans="2:6" ht="15.75" x14ac:dyDescent="0.25">
      <c r="B111" s="43">
        <v>27</v>
      </c>
      <c r="C111" s="46" t="s">
        <v>159</v>
      </c>
      <c r="D111" s="14" t="str">
        <f t="shared" si="7"/>
        <v>1 обс.</v>
      </c>
      <c r="E111" s="54">
        <v>138.29963563665257</v>
      </c>
      <c r="F111" s="10">
        <f t="shared" si="6"/>
        <v>138.29963563665257</v>
      </c>
    </row>
    <row r="112" spans="2:6" ht="15.75" x14ac:dyDescent="0.25">
      <c r="B112" s="43">
        <v>28</v>
      </c>
      <c r="C112" s="46" t="s">
        <v>160</v>
      </c>
      <c r="D112" s="14" t="str">
        <f t="shared" si="7"/>
        <v>1 обс.</v>
      </c>
      <c r="E112" s="54">
        <v>127.45428974748197</v>
      </c>
      <c r="F112" s="10">
        <f t="shared" si="6"/>
        <v>127.45428974748197</v>
      </c>
    </row>
    <row r="113" spans="2:6" ht="15.75" x14ac:dyDescent="0.25">
      <c r="B113" s="43">
        <v>29</v>
      </c>
      <c r="C113" s="46" t="s">
        <v>161</v>
      </c>
      <c r="D113" s="14" t="str">
        <f t="shared" si="7"/>
        <v>1 обс.</v>
      </c>
      <c r="E113" s="54">
        <v>127.45428974748197</v>
      </c>
      <c r="F113" s="10">
        <f t="shared" si="6"/>
        <v>127.45428974748197</v>
      </c>
    </row>
    <row r="114" spans="2:6" ht="15.75" x14ac:dyDescent="0.25">
      <c r="B114" s="43">
        <v>30</v>
      </c>
      <c r="C114" s="46" t="s">
        <v>162</v>
      </c>
      <c r="D114" s="14" t="str">
        <f t="shared" si="7"/>
        <v>1 обс.</v>
      </c>
      <c r="E114" s="54">
        <v>127.45428974748197</v>
      </c>
      <c r="F114" s="10">
        <f t="shared" si="6"/>
        <v>127.45428974748197</v>
      </c>
    </row>
    <row r="115" spans="2:6" ht="15.75" x14ac:dyDescent="0.25">
      <c r="B115" s="43">
        <v>31</v>
      </c>
      <c r="C115" s="46" t="s">
        <v>163</v>
      </c>
      <c r="D115" s="14" t="str">
        <f t="shared" si="7"/>
        <v>1 обс.</v>
      </c>
      <c r="E115" s="54">
        <v>127.45428974748197</v>
      </c>
      <c r="F115" s="10">
        <f t="shared" si="6"/>
        <v>127.45428974748197</v>
      </c>
    </row>
    <row r="116" spans="2:6" ht="15.75" x14ac:dyDescent="0.25">
      <c r="B116" s="43">
        <v>32</v>
      </c>
      <c r="C116" s="46" t="s">
        <v>164</v>
      </c>
      <c r="D116" s="14" t="str">
        <f t="shared" si="7"/>
        <v>1 обс.</v>
      </c>
      <c r="E116" s="54">
        <v>146.4630529966426</v>
      </c>
      <c r="F116" s="10">
        <f t="shared" si="6"/>
        <v>146.4630529966426</v>
      </c>
    </row>
    <row r="117" spans="2:6" ht="15.75" x14ac:dyDescent="0.25">
      <c r="B117" s="43">
        <v>33</v>
      </c>
      <c r="C117" s="46" t="s">
        <v>165</v>
      </c>
      <c r="D117" s="14" t="str">
        <f t="shared" si="7"/>
        <v>1 обс.</v>
      </c>
      <c r="E117" s="54">
        <v>168.15374477498378</v>
      </c>
      <c r="F117" s="10">
        <f t="shared" si="6"/>
        <v>168.15374477498378</v>
      </c>
    </row>
    <row r="118" spans="2:6" ht="15.75" x14ac:dyDescent="0.25">
      <c r="B118" s="43">
        <v>34</v>
      </c>
      <c r="C118" s="46" t="s">
        <v>166</v>
      </c>
      <c r="D118" s="14" t="str">
        <f t="shared" si="7"/>
        <v>1 обс.</v>
      </c>
      <c r="E118" s="54">
        <v>151.82691005500368</v>
      </c>
      <c r="F118" s="10">
        <f t="shared" si="6"/>
        <v>151.82691005500368</v>
      </c>
    </row>
    <row r="119" spans="2:6" ht="15.75" x14ac:dyDescent="0.25">
      <c r="B119" s="43">
        <v>35</v>
      </c>
      <c r="C119" s="46" t="s">
        <v>167</v>
      </c>
      <c r="D119" s="14" t="str">
        <f t="shared" si="7"/>
        <v>1 обс.</v>
      </c>
      <c r="E119" s="54">
        <v>151.82691005500368</v>
      </c>
      <c r="F119" s="10">
        <f t="shared" si="6"/>
        <v>151.82691005500368</v>
      </c>
    </row>
    <row r="120" spans="2:6" ht="15.75" x14ac:dyDescent="0.25">
      <c r="B120" s="43">
        <v>36</v>
      </c>
      <c r="C120" s="46" t="s">
        <v>168</v>
      </c>
      <c r="D120" s="14" t="str">
        <f t="shared" si="7"/>
        <v>1 обс.</v>
      </c>
      <c r="E120" s="54">
        <v>111.12745502750184</v>
      </c>
      <c r="F120" s="10">
        <f t="shared" si="6"/>
        <v>111.12745502750184</v>
      </c>
    </row>
    <row r="121" spans="2:6" ht="31.5" x14ac:dyDescent="0.25">
      <c r="B121" s="43">
        <v>37</v>
      </c>
      <c r="C121" s="46" t="s">
        <v>169</v>
      </c>
      <c r="D121" s="14" t="str">
        <f t="shared" si="7"/>
        <v>1 обс.</v>
      </c>
      <c r="E121" s="54">
        <v>127.45428974748197</v>
      </c>
      <c r="F121" s="10">
        <f t="shared" si="6"/>
        <v>127.45428974748197</v>
      </c>
    </row>
    <row r="122" spans="2:6" ht="15.75" x14ac:dyDescent="0.25">
      <c r="B122" s="43">
        <v>38</v>
      </c>
      <c r="C122" s="46" t="s">
        <v>170</v>
      </c>
      <c r="D122" s="14" t="str">
        <f t="shared" si="7"/>
        <v>1 обс.</v>
      </c>
      <c r="E122" s="54">
        <v>127.45428974748197</v>
      </c>
      <c r="F122" s="10">
        <f t="shared" si="6"/>
        <v>127.45428974748197</v>
      </c>
    </row>
    <row r="123" spans="2:6" ht="15.75" x14ac:dyDescent="0.25">
      <c r="B123" s="43">
        <v>39</v>
      </c>
      <c r="C123" s="46" t="s">
        <v>171</v>
      </c>
      <c r="D123" s="14" t="str">
        <f t="shared" si="7"/>
        <v>1 обс.</v>
      </c>
      <c r="E123" s="54">
        <v>119.29087238749189</v>
      </c>
      <c r="F123" s="10">
        <f t="shared" si="6"/>
        <v>119.29087238749189</v>
      </c>
    </row>
    <row r="124" spans="2:6" ht="15.75" x14ac:dyDescent="0.25">
      <c r="B124" s="43"/>
      <c r="C124" s="56" t="s">
        <v>62</v>
      </c>
      <c r="D124" s="32"/>
      <c r="E124" s="57"/>
    </row>
    <row r="125" spans="2:6" ht="15.75" x14ac:dyDescent="0.25">
      <c r="B125" s="43">
        <v>1</v>
      </c>
      <c r="C125" s="46" t="s">
        <v>60</v>
      </c>
      <c r="D125" s="22" t="str">
        <f>D123</f>
        <v>1 обс.</v>
      </c>
      <c r="E125" s="54">
        <v>159.91085765765945</v>
      </c>
      <c r="F125" s="10">
        <f>E125</f>
        <v>159.91085765765945</v>
      </c>
    </row>
    <row r="126" spans="2:6" ht="15.75" x14ac:dyDescent="0.25">
      <c r="B126" s="43">
        <v>2</v>
      </c>
      <c r="C126" s="46" t="s">
        <v>63</v>
      </c>
      <c r="D126" s="22" t="str">
        <f>D125</f>
        <v>1 обс.</v>
      </c>
      <c r="E126" s="54">
        <v>101.48313750882475</v>
      </c>
      <c r="F126" s="10">
        <f t="shared" ref="F126:F135" si="8">E126</f>
        <v>101.48313750882475</v>
      </c>
    </row>
    <row r="127" spans="2:6" ht="15.75" x14ac:dyDescent="0.25">
      <c r="B127" s="43">
        <v>3</v>
      </c>
      <c r="C127" s="46" t="s">
        <v>64</v>
      </c>
      <c r="D127" s="22" t="str">
        <f t="shared" ref="D127" si="9">D125</f>
        <v>1 обс.</v>
      </c>
      <c r="E127" s="54">
        <v>101.48313750882475</v>
      </c>
      <c r="F127" s="10">
        <f t="shared" si="8"/>
        <v>101.48313750882475</v>
      </c>
    </row>
    <row r="128" spans="2:6" ht="15.75" x14ac:dyDescent="0.25">
      <c r="B128" s="43"/>
      <c r="C128" s="58" t="s">
        <v>65</v>
      </c>
      <c r="D128" s="33"/>
      <c r="E128" s="59"/>
      <c r="F128" s="10"/>
    </row>
    <row r="129" spans="2:10" ht="31.5" x14ac:dyDescent="0.25">
      <c r="B129" s="43">
        <v>1</v>
      </c>
      <c r="C129" s="60" t="str">
        <f>[1]прайс!C14</f>
        <v>Проведення перев"зки після оперативних втручань (без урахування вартості ліквального препарату)- накладання швів</v>
      </c>
      <c r="D129" s="22" t="s">
        <v>6</v>
      </c>
      <c r="E129" s="54">
        <v>180.1525667123995</v>
      </c>
      <c r="F129" s="10">
        <f t="shared" si="8"/>
        <v>180.1525667123995</v>
      </c>
      <c r="G129" s="15"/>
      <c r="H129" s="15"/>
      <c r="I129" s="15"/>
      <c r="J129" s="15"/>
    </row>
    <row r="130" spans="2:10" ht="15.75" x14ac:dyDescent="0.25">
      <c r="B130" s="43">
        <f>B129+1</f>
        <v>2</v>
      </c>
      <c r="C130" s="60" t="str">
        <f>[1]прайс!C15</f>
        <v>Зняття швів</v>
      </c>
      <c r="D130" s="22" t="str">
        <f>D129</f>
        <v>1 процедура</v>
      </c>
      <c r="E130" s="54">
        <v>155.15872390182361</v>
      </c>
      <c r="F130" s="10">
        <f t="shared" si="8"/>
        <v>155.15872390182361</v>
      </c>
      <c r="G130" s="15"/>
      <c r="H130" s="15"/>
      <c r="I130" s="15"/>
      <c r="J130" s="15"/>
    </row>
    <row r="131" spans="2:10" ht="15.75" x14ac:dyDescent="0.25">
      <c r="B131" s="43">
        <f t="shared" ref="B131:B135" si="10">B130+1</f>
        <v>3</v>
      </c>
      <c r="C131" s="60" t="str">
        <f>[1]прайс!C16</f>
        <v>Проведення пункції</v>
      </c>
      <c r="D131" s="22" t="str">
        <f t="shared" ref="D131:D135" si="11">D130</f>
        <v>1 процедура</v>
      </c>
      <c r="E131" s="54">
        <v>188.31598407238957</v>
      </c>
      <c r="F131" s="10">
        <f t="shared" si="8"/>
        <v>188.31598407238957</v>
      </c>
      <c r="G131" s="15"/>
      <c r="H131" s="15"/>
      <c r="I131" s="15"/>
      <c r="J131" s="15"/>
    </row>
    <row r="132" spans="2:10" ht="15.75" x14ac:dyDescent="0.25">
      <c r="B132" s="43">
        <f t="shared" si="10"/>
        <v>4</v>
      </c>
      <c r="C132" s="60" t="str">
        <f>[1]прайс!C17</f>
        <v>Абсцес</v>
      </c>
      <c r="D132" s="22" t="str">
        <f t="shared" si="11"/>
        <v>1 процедура</v>
      </c>
      <c r="E132" s="54">
        <v>221.47324424295547</v>
      </c>
      <c r="F132" s="10">
        <f t="shared" si="8"/>
        <v>221.47324424295547</v>
      </c>
      <c r="G132" s="15"/>
      <c r="H132" s="15"/>
      <c r="I132" s="15"/>
      <c r="J132" s="15"/>
    </row>
    <row r="133" spans="2:10" ht="15.75" x14ac:dyDescent="0.25">
      <c r="B133" s="43">
        <f t="shared" si="10"/>
        <v>5</v>
      </c>
      <c r="C133" s="60" t="str">
        <f>[1]прайс!C18</f>
        <v xml:space="preserve">Видалення доброякісних новоутворів </v>
      </c>
      <c r="D133" s="22" t="str">
        <f t="shared" si="11"/>
        <v>1 процедура</v>
      </c>
      <c r="E133" s="54">
        <v>254.63050441352144</v>
      </c>
      <c r="F133" s="10">
        <f t="shared" si="8"/>
        <v>254.63050441352144</v>
      </c>
      <c r="G133" s="15"/>
      <c r="H133" s="15"/>
      <c r="I133" s="15"/>
      <c r="J133" s="15"/>
    </row>
    <row r="134" spans="2:10" ht="15.75" x14ac:dyDescent="0.25">
      <c r="B134" s="43">
        <f t="shared" si="10"/>
        <v>6</v>
      </c>
      <c r="C134" s="60" t="str">
        <f>[1]прайс!C19</f>
        <v>Оніхотомія</v>
      </c>
      <c r="D134" s="22" t="str">
        <f t="shared" si="11"/>
        <v>1 процедура</v>
      </c>
      <c r="E134" s="54">
        <v>229.63666160294554</v>
      </c>
      <c r="F134" s="10">
        <f t="shared" si="8"/>
        <v>229.63666160294554</v>
      </c>
      <c r="G134" s="15"/>
      <c r="H134" s="15"/>
      <c r="I134" s="15"/>
      <c r="J134" s="15"/>
    </row>
    <row r="135" spans="2:10" ht="15.75" x14ac:dyDescent="0.25">
      <c r="B135" s="43">
        <f t="shared" si="10"/>
        <v>7</v>
      </c>
      <c r="C135" s="60" t="str">
        <f>[1]прайс!C20</f>
        <v xml:space="preserve">Видалення кліщів </v>
      </c>
      <c r="D135" s="22" t="str">
        <f t="shared" si="11"/>
        <v>1 процедура</v>
      </c>
      <c r="E135" s="54">
        <v>148.69897445628027</v>
      </c>
      <c r="F135" s="10">
        <f t="shared" si="8"/>
        <v>148.69897445628027</v>
      </c>
      <c r="G135" s="15"/>
      <c r="H135" s="15"/>
      <c r="I135" s="15"/>
      <c r="J135" s="15"/>
    </row>
    <row r="136" spans="2:10" ht="15.75" x14ac:dyDescent="0.25">
      <c r="B136" s="43"/>
      <c r="C136" s="61" t="s">
        <v>66</v>
      </c>
      <c r="D136" s="34"/>
      <c r="E136" s="62"/>
      <c r="F136" s="13"/>
    </row>
    <row r="137" spans="2:10" ht="15.75" x14ac:dyDescent="0.25">
      <c r="B137" s="43">
        <v>1</v>
      </c>
      <c r="C137" s="16" t="s">
        <v>299</v>
      </c>
      <c r="D137" s="22" t="s">
        <v>6</v>
      </c>
      <c r="E137" s="54">
        <v>265.3800365602192</v>
      </c>
      <c r="F137" s="10">
        <f>E137</f>
        <v>265.3800365602192</v>
      </c>
    </row>
    <row r="138" spans="2:10" ht="15.75" x14ac:dyDescent="0.25">
      <c r="B138" s="43">
        <f>B137+1</f>
        <v>2</v>
      </c>
      <c r="C138" s="17" t="s">
        <v>300</v>
      </c>
      <c r="D138" s="22" t="str">
        <f>D137</f>
        <v>1 процедура</v>
      </c>
      <c r="E138" s="54">
        <v>190.46087542296675</v>
      </c>
      <c r="F138" s="10">
        <f t="shared" ref="F138:F203" si="12">E138</f>
        <v>190.46087542296675</v>
      </c>
    </row>
    <row r="139" spans="2:10" ht="15.75" x14ac:dyDescent="0.25">
      <c r="B139" s="43">
        <f t="shared" ref="B139:B145" si="13">B138+1</f>
        <v>3</v>
      </c>
      <c r="C139" s="17" t="s">
        <v>284</v>
      </c>
      <c r="D139" s="22" t="str">
        <f t="shared" ref="D139:D145" si="14">D138</f>
        <v>1 процедура</v>
      </c>
      <c r="E139" s="54">
        <v>215.43392913538426</v>
      </c>
      <c r="F139" s="10">
        <f t="shared" si="12"/>
        <v>215.43392913538426</v>
      </c>
    </row>
    <row r="140" spans="2:10" ht="15.75" x14ac:dyDescent="0.25">
      <c r="B140" s="43">
        <f t="shared" si="13"/>
        <v>4</v>
      </c>
      <c r="C140" s="17" t="s">
        <v>301</v>
      </c>
      <c r="D140" s="22" t="str">
        <f t="shared" si="14"/>
        <v>1 процедура</v>
      </c>
      <c r="E140" s="54">
        <v>265.3800365602192</v>
      </c>
      <c r="F140" s="10">
        <f t="shared" si="12"/>
        <v>265.3800365602192</v>
      </c>
    </row>
    <row r="141" spans="2:10" ht="15.75" x14ac:dyDescent="0.25">
      <c r="B141" s="43">
        <f t="shared" si="13"/>
        <v>5</v>
      </c>
      <c r="C141" s="17" t="s">
        <v>302</v>
      </c>
      <c r="D141" s="22" t="str">
        <f t="shared" si="14"/>
        <v>1 процедура</v>
      </c>
      <c r="E141" s="54">
        <v>215.43392913538426</v>
      </c>
      <c r="F141" s="10">
        <f t="shared" si="12"/>
        <v>215.43392913538426</v>
      </c>
    </row>
    <row r="142" spans="2:10" ht="15.75" x14ac:dyDescent="0.25">
      <c r="B142" s="43">
        <f t="shared" si="13"/>
        <v>6</v>
      </c>
      <c r="C142" s="17" t="s">
        <v>303</v>
      </c>
      <c r="D142" s="22" t="str">
        <f t="shared" si="14"/>
        <v>1 процедура</v>
      </c>
      <c r="E142" s="54">
        <v>265.3800365602192</v>
      </c>
      <c r="F142" s="10">
        <f t="shared" si="12"/>
        <v>265.3800365602192</v>
      </c>
    </row>
    <row r="143" spans="2:10" ht="15.75" x14ac:dyDescent="0.25">
      <c r="B143" s="43">
        <f t="shared" si="13"/>
        <v>7</v>
      </c>
      <c r="C143" s="16" t="s">
        <v>304</v>
      </c>
      <c r="D143" s="22" t="str">
        <f t="shared" si="14"/>
        <v>1 процедура</v>
      </c>
      <c r="E143" s="54">
        <v>165.48782171054927</v>
      </c>
      <c r="F143" s="10">
        <f t="shared" si="12"/>
        <v>165.48782171054927</v>
      </c>
    </row>
    <row r="144" spans="2:10" ht="15.75" x14ac:dyDescent="0.25">
      <c r="B144" s="43">
        <f t="shared" si="13"/>
        <v>8</v>
      </c>
      <c r="C144" s="16" t="s">
        <v>305</v>
      </c>
      <c r="D144" s="22" t="str">
        <f t="shared" si="14"/>
        <v>1 процедура</v>
      </c>
      <c r="E144" s="54">
        <v>165.48782171054927</v>
      </c>
      <c r="F144" s="10">
        <f t="shared" si="12"/>
        <v>165.48782171054927</v>
      </c>
    </row>
    <row r="145" spans="2:10" ht="15.75" x14ac:dyDescent="0.25">
      <c r="B145" s="43">
        <f t="shared" si="13"/>
        <v>9</v>
      </c>
      <c r="C145" s="16" t="s">
        <v>306</v>
      </c>
      <c r="D145" s="22" t="str">
        <f t="shared" si="14"/>
        <v>1 процедура</v>
      </c>
      <c r="E145" s="54">
        <v>288.72230385467776</v>
      </c>
      <c r="F145" s="10">
        <f t="shared" si="12"/>
        <v>288.72230385467776</v>
      </c>
    </row>
    <row r="146" spans="2:10" ht="15.75" x14ac:dyDescent="0.25">
      <c r="B146" s="43"/>
      <c r="C146" s="49" t="s">
        <v>67</v>
      </c>
      <c r="D146" s="31"/>
      <c r="E146" s="50"/>
      <c r="F146" s="10"/>
    </row>
    <row r="147" spans="2:10" ht="31.5" x14ac:dyDescent="0.25">
      <c r="B147" s="43">
        <v>1</v>
      </c>
      <c r="C147" s="63" t="str">
        <f>[2]прейскурант!C12</f>
        <v>Анонімне обстеження та рекомендації по лікуванню хворого зараженого хворобами, що передаються статевим шляхом</v>
      </c>
      <c r="D147" s="23" t="str">
        <f>$D$145</f>
        <v>1 процедура</v>
      </c>
      <c r="E147" s="54">
        <v>175.41250725914631</v>
      </c>
      <c r="F147" s="10">
        <f t="shared" si="12"/>
        <v>175.41250725914631</v>
      </c>
      <c r="G147" s="15"/>
      <c r="H147" s="15"/>
      <c r="I147" s="15"/>
      <c r="J147" s="15"/>
    </row>
    <row r="148" spans="2:10" ht="15.75" x14ac:dyDescent="0.25">
      <c r="B148" s="43">
        <f>B147+1</f>
        <v>2</v>
      </c>
      <c r="C148" s="63" t="str">
        <f>[2]прейскурант!C13</f>
        <v>Лікування безпліддя</v>
      </c>
      <c r="D148" s="23" t="str">
        <f t="shared" ref="D148:D156" si="15">$D$145</f>
        <v>1 процедура</v>
      </c>
      <c r="E148" s="54">
        <v>153.72181548080513</v>
      </c>
      <c r="F148" s="10">
        <f t="shared" si="12"/>
        <v>153.72181548080513</v>
      </c>
      <c r="G148" s="15"/>
      <c r="H148" s="15"/>
      <c r="I148" s="15"/>
      <c r="J148" s="15"/>
    </row>
    <row r="149" spans="2:10" ht="15.75" x14ac:dyDescent="0.25">
      <c r="B149" s="43">
        <f t="shared" ref="B149:B156" si="16">B148+1</f>
        <v>3</v>
      </c>
      <c r="C149" s="63" t="str">
        <f>[2]прейскурант!C14</f>
        <v>Проведення стандартного вагінального огляду у зеркалах</v>
      </c>
      <c r="D149" s="23" t="str">
        <f t="shared" si="15"/>
        <v>1 процедура</v>
      </c>
      <c r="E149" s="54">
        <v>104.66244122388454</v>
      </c>
      <c r="F149" s="10">
        <f t="shared" si="12"/>
        <v>104.66244122388454</v>
      </c>
      <c r="G149" s="15"/>
      <c r="H149" s="15"/>
      <c r="I149" s="15"/>
      <c r="J149" s="15"/>
    </row>
    <row r="150" spans="2:10" ht="15.75" x14ac:dyDescent="0.25">
      <c r="B150" s="43">
        <f t="shared" si="16"/>
        <v>4</v>
      </c>
      <c r="C150" s="63" t="str">
        <f>[2]прейскурант!C15</f>
        <v>Проведення забору мазків (без урахування оглядового набору)</v>
      </c>
      <c r="D150" s="23" t="str">
        <f t="shared" si="15"/>
        <v>1 процедура</v>
      </c>
      <c r="E150" s="54">
        <v>104.66244122388454</v>
      </c>
      <c r="F150" s="10">
        <f t="shared" si="12"/>
        <v>104.66244122388454</v>
      </c>
      <c r="G150" s="15"/>
      <c r="H150" s="15"/>
      <c r="I150" s="15"/>
      <c r="J150" s="15"/>
    </row>
    <row r="151" spans="2:10" ht="15.75" x14ac:dyDescent="0.25">
      <c r="B151" s="43">
        <f t="shared" si="16"/>
        <v>5</v>
      </c>
      <c r="C151" s="63" t="str">
        <f>[2]прейскурант!C16</f>
        <v>Взяття мазків (без оглядового набору)</v>
      </c>
      <c r="D151" s="23" t="str">
        <f t="shared" si="15"/>
        <v>1 процедура</v>
      </c>
      <c r="E151" s="54">
        <v>104.66244122388454</v>
      </c>
      <c r="F151" s="10">
        <f t="shared" si="12"/>
        <v>104.66244122388454</v>
      </c>
      <c r="G151" s="15"/>
      <c r="H151" s="15"/>
      <c r="I151" s="15"/>
      <c r="J151" s="15"/>
    </row>
    <row r="152" spans="2:10" ht="31.5" x14ac:dyDescent="0.25">
      <c r="B152" s="43">
        <f t="shared" si="16"/>
        <v>6</v>
      </c>
      <c r="C152" s="63" t="str">
        <f>[2]прейскурант!C17</f>
        <v>Проведення набору цитологічних мазків (без урахування оглядового набору)</v>
      </c>
      <c r="D152" s="23" t="str">
        <f t="shared" si="15"/>
        <v>1 процедура</v>
      </c>
      <c r="E152" s="54">
        <v>104.66244122388454</v>
      </c>
      <c r="F152" s="10">
        <f t="shared" si="12"/>
        <v>104.66244122388454</v>
      </c>
      <c r="G152" s="15"/>
      <c r="H152" s="15"/>
      <c r="I152" s="15"/>
      <c r="J152" s="15"/>
    </row>
    <row r="153" spans="2:10" ht="15.75" x14ac:dyDescent="0.25">
      <c r="B153" s="43">
        <f t="shared" si="16"/>
        <v>7</v>
      </c>
      <c r="C153" s="63" t="str">
        <f>[2]прейскурант!C18</f>
        <v>Проведення пальпації грудних залоз</v>
      </c>
      <c r="D153" s="23" t="str">
        <f t="shared" si="15"/>
        <v>1 процедура</v>
      </c>
      <c r="E153" s="54">
        <v>104.66244122388454</v>
      </c>
      <c r="F153" s="10">
        <f t="shared" si="12"/>
        <v>104.66244122388454</v>
      </c>
      <c r="G153" s="15"/>
      <c r="H153" s="15"/>
      <c r="I153" s="15"/>
      <c r="J153" s="15"/>
    </row>
    <row r="154" spans="2:10" ht="31.5" x14ac:dyDescent="0.25">
      <c r="B154" s="43">
        <f t="shared" si="16"/>
        <v>8</v>
      </c>
      <c r="C154" s="63" t="str">
        <f>[2]прейскурант!C19</f>
        <v>Проведення введення внутрішньоматкової  спіралі (ВМС)(без вартості спіралі)</v>
      </c>
      <c r="D154" s="23" t="str">
        <f t="shared" si="15"/>
        <v>1 процедура</v>
      </c>
      <c r="E154" s="54">
        <v>137.58090006549779</v>
      </c>
      <c r="F154" s="10">
        <f t="shared" si="12"/>
        <v>137.58090006549779</v>
      </c>
      <c r="G154" s="15"/>
      <c r="H154" s="15"/>
      <c r="I154" s="15"/>
      <c r="J154" s="15"/>
    </row>
    <row r="155" spans="2:10" ht="15.75" x14ac:dyDescent="0.25">
      <c r="B155" s="43">
        <f t="shared" si="16"/>
        <v>9</v>
      </c>
      <c r="C155" s="63" t="str">
        <f>[2]прейскурант!C20</f>
        <v>Проведення огляду прямої кишки</v>
      </c>
      <c r="D155" s="23" t="str">
        <f t="shared" si="15"/>
        <v>1 процедура</v>
      </c>
      <c r="E155" s="54">
        <v>105.04486239798604</v>
      </c>
      <c r="F155" s="10">
        <f t="shared" si="12"/>
        <v>105.04486239798604</v>
      </c>
      <c r="G155" s="15"/>
      <c r="H155" s="15"/>
      <c r="I155" s="15"/>
      <c r="J155" s="15"/>
    </row>
    <row r="156" spans="2:10" ht="15.75" x14ac:dyDescent="0.25">
      <c r="B156" s="43">
        <f t="shared" si="16"/>
        <v>10</v>
      </c>
      <c r="C156" s="63" t="str">
        <f>[2]прейскурант!C21</f>
        <v>Проведення видалення внутрішньоматкової  спіралі (ВМС)</v>
      </c>
      <c r="D156" s="23" t="str">
        <f t="shared" si="15"/>
        <v>1 процедура</v>
      </c>
      <c r="E156" s="54">
        <v>144.42307068514265</v>
      </c>
      <c r="F156" s="10">
        <f t="shared" si="12"/>
        <v>144.42307068514265</v>
      </c>
      <c r="G156" s="15"/>
      <c r="H156" s="15"/>
      <c r="I156" s="15"/>
      <c r="J156" s="15"/>
    </row>
    <row r="157" spans="2:10" ht="15.75" x14ac:dyDescent="0.25">
      <c r="B157" s="43"/>
      <c r="C157" s="49" t="s">
        <v>74</v>
      </c>
      <c r="D157" s="31"/>
      <c r="E157" s="50"/>
      <c r="F157" s="10"/>
    </row>
    <row r="158" spans="2:10" ht="15.75" x14ac:dyDescent="0.25">
      <c r="B158" s="43">
        <v>1</v>
      </c>
      <c r="C158" s="46" t="s">
        <v>68</v>
      </c>
      <c r="D158" s="22" t="s">
        <v>330</v>
      </c>
      <c r="E158" s="54">
        <v>219.62663567403774</v>
      </c>
      <c r="F158" s="10">
        <f t="shared" si="12"/>
        <v>219.62663567403774</v>
      </c>
    </row>
    <row r="159" spans="2:10" ht="15.75" x14ac:dyDescent="0.25">
      <c r="B159" s="43">
        <f>B158+1</f>
        <v>2</v>
      </c>
      <c r="C159" s="46" t="s">
        <v>69</v>
      </c>
      <c r="D159" s="22" t="str">
        <f>D158</f>
        <v>1 обстежен.</v>
      </c>
      <c r="E159" s="54">
        <v>101.58292766347844</v>
      </c>
      <c r="F159" s="10">
        <f t="shared" si="12"/>
        <v>101.58292766347844</v>
      </c>
    </row>
    <row r="160" spans="2:10" ht="15.75" x14ac:dyDescent="0.25">
      <c r="B160" s="43">
        <f t="shared" ref="B160:B166" si="17">B159+1</f>
        <v>3</v>
      </c>
      <c r="C160" s="46" t="s">
        <v>172</v>
      </c>
      <c r="D160" s="22" t="str">
        <f t="shared" ref="D160:D166" si="18">D159</f>
        <v>1 обстежен.</v>
      </c>
      <c r="E160" s="54">
        <v>90.626917489938009</v>
      </c>
      <c r="F160" s="10">
        <f t="shared" si="12"/>
        <v>90.626917489938009</v>
      </c>
    </row>
    <row r="161" spans="2:6" ht="15.75" x14ac:dyDescent="0.25">
      <c r="B161" s="43">
        <f t="shared" si="17"/>
        <v>4</v>
      </c>
      <c r="C161" s="46" t="s">
        <v>70</v>
      </c>
      <c r="D161" s="22" t="str">
        <f t="shared" si="18"/>
        <v>1 обстежен.</v>
      </c>
      <c r="E161" s="54">
        <v>125.29716640844744</v>
      </c>
      <c r="F161" s="10">
        <f t="shared" si="12"/>
        <v>125.29716640844744</v>
      </c>
    </row>
    <row r="162" spans="2:6" ht="15.75" x14ac:dyDescent="0.25">
      <c r="B162" s="43">
        <f t="shared" si="17"/>
        <v>5</v>
      </c>
      <c r="C162" s="46" t="s">
        <v>324</v>
      </c>
      <c r="D162" s="22" t="str">
        <f t="shared" si="18"/>
        <v>1 обстежен.</v>
      </c>
      <c r="E162" s="54">
        <v>138.6268235513046</v>
      </c>
      <c r="F162" s="10">
        <f t="shared" si="12"/>
        <v>138.6268235513046</v>
      </c>
    </row>
    <row r="163" spans="2:6" ht="15.75" x14ac:dyDescent="0.25">
      <c r="B163" s="43">
        <f t="shared" si="17"/>
        <v>6</v>
      </c>
      <c r="C163" s="46" t="s">
        <v>320</v>
      </c>
      <c r="D163" s="22" t="str">
        <f t="shared" si="18"/>
        <v>1 обстежен.</v>
      </c>
      <c r="E163" s="54">
        <v>145.58283372484502</v>
      </c>
      <c r="F163" s="10">
        <f t="shared" si="12"/>
        <v>145.58283372484502</v>
      </c>
    </row>
    <row r="164" spans="2:6" ht="15.75" x14ac:dyDescent="0.25">
      <c r="B164" s="43">
        <f t="shared" si="17"/>
        <v>7</v>
      </c>
      <c r="C164" s="46" t="s">
        <v>321</v>
      </c>
      <c r="D164" s="22" t="str">
        <f t="shared" si="18"/>
        <v>1 обстежен.</v>
      </c>
      <c r="E164" s="54">
        <v>126.08124640844744</v>
      </c>
      <c r="F164" s="10">
        <f t="shared" si="12"/>
        <v>126.08124640844744</v>
      </c>
    </row>
    <row r="165" spans="2:6" ht="15.75" x14ac:dyDescent="0.25">
      <c r="B165" s="43">
        <f t="shared" si="17"/>
        <v>8</v>
      </c>
      <c r="C165" s="46" t="s">
        <v>322</v>
      </c>
      <c r="D165" s="22" t="str">
        <f t="shared" si="18"/>
        <v>1 обстежен.</v>
      </c>
      <c r="E165" s="54">
        <v>146.36691372484503</v>
      </c>
      <c r="F165" s="10">
        <f t="shared" si="12"/>
        <v>146.36691372484503</v>
      </c>
    </row>
    <row r="166" spans="2:6" ht="15.75" x14ac:dyDescent="0.25">
      <c r="B166" s="43">
        <f t="shared" si="17"/>
        <v>9</v>
      </c>
      <c r="C166" s="46" t="s">
        <v>323</v>
      </c>
      <c r="D166" s="22" t="str">
        <f t="shared" si="18"/>
        <v>1 обстежен.</v>
      </c>
      <c r="E166" s="54">
        <v>125.99733040844744</v>
      </c>
      <c r="F166" s="10">
        <f t="shared" si="12"/>
        <v>125.99733040844744</v>
      </c>
    </row>
    <row r="167" spans="2:6" ht="15.75" x14ac:dyDescent="0.25">
      <c r="B167" s="43"/>
      <c r="C167" s="49" t="s">
        <v>8</v>
      </c>
      <c r="D167" s="31"/>
      <c r="E167" s="50"/>
      <c r="F167" s="10"/>
    </row>
    <row r="168" spans="2:6" ht="15.75" x14ac:dyDescent="0.25">
      <c r="B168" s="43"/>
      <c r="C168" s="64" t="s">
        <v>111</v>
      </c>
      <c r="D168" s="31"/>
      <c r="E168" s="50"/>
      <c r="F168" s="10"/>
    </row>
    <row r="169" spans="2:6" ht="15.75" x14ac:dyDescent="0.25">
      <c r="B169" s="43">
        <v>1</v>
      </c>
      <c r="C169" s="46" t="s">
        <v>103</v>
      </c>
      <c r="D169" s="22" t="str">
        <f>D166</f>
        <v>1 обстежен.</v>
      </c>
      <c r="E169" s="54">
        <v>101.02332258315943</v>
      </c>
      <c r="F169" s="10">
        <f t="shared" si="12"/>
        <v>101.02332258315943</v>
      </c>
    </row>
    <row r="170" spans="2:6" ht="15.75" x14ac:dyDescent="0.25">
      <c r="B170" s="43">
        <v>2</v>
      </c>
      <c r="C170" s="46" t="s">
        <v>101</v>
      </c>
      <c r="D170" s="22" t="str">
        <f>D169</f>
        <v>1 обстежен.</v>
      </c>
      <c r="E170" s="54">
        <v>125.58753369427052</v>
      </c>
      <c r="F170" s="10">
        <f t="shared" si="12"/>
        <v>125.58753369427052</v>
      </c>
    </row>
    <row r="171" spans="2:6" ht="31.5" x14ac:dyDescent="0.25">
      <c r="B171" s="43">
        <v>3</v>
      </c>
      <c r="C171" s="46" t="s">
        <v>102</v>
      </c>
      <c r="D171" s="22" t="str">
        <f t="shared" ref="D171:D200" si="19">D170</f>
        <v>1 обстежен.</v>
      </c>
      <c r="E171" s="54">
        <v>181.72339588993233</v>
      </c>
      <c r="F171" s="10">
        <f t="shared" si="12"/>
        <v>181.72339588993233</v>
      </c>
    </row>
    <row r="172" spans="2:6" ht="15.75" x14ac:dyDescent="0.25">
      <c r="B172" s="43"/>
      <c r="C172" s="65" t="s">
        <v>112</v>
      </c>
      <c r="D172" s="22"/>
      <c r="E172" s="54"/>
      <c r="F172" s="10"/>
    </row>
    <row r="173" spans="2:6" ht="15.75" x14ac:dyDescent="0.25">
      <c r="B173" s="43">
        <v>1</v>
      </c>
      <c r="C173" s="60" t="s">
        <v>104</v>
      </c>
      <c r="D173" s="22" t="str">
        <f>D171</f>
        <v>1 обстежен.</v>
      </c>
      <c r="E173" s="54">
        <v>236.14046043176501</v>
      </c>
      <c r="F173" s="10">
        <f t="shared" si="12"/>
        <v>236.14046043176501</v>
      </c>
    </row>
    <row r="174" spans="2:6" ht="31.5" x14ac:dyDescent="0.25">
      <c r="B174" s="43">
        <f>B173+1</f>
        <v>2</v>
      </c>
      <c r="C174" s="47" t="s">
        <v>325</v>
      </c>
      <c r="D174" s="22" t="str">
        <f t="shared" si="19"/>
        <v>1 обстежен.</v>
      </c>
      <c r="E174" s="54">
        <v>372.37346247359773</v>
      </c>
      <c r="F174" s="10">
        <f t="shared" si="12"/>
        <v>372.37346247359773</v>
      </c>
    </row>
    <row r="175" spans="2:6" ht="15.75" x14ac:dyDescent="0.25">
      <c r="B175" s="43">
        <f>B174+1</f>
        <v>3</v>
      </c>
      <c r="C175" s="66" t="s">
        <v>105</v>
      </c>
      <c r="D175" s="22" t="str">
        <f t="shared" si="19"/>
        <v>1 обстежен.</v>
      </c>
      <c r="E175" s="54">
        <v>224.519660431765</v>
      </c>
      <c r="F175" s="10">
        <f t="shared" si="12"/>
        <v>224.519660431765</v>
      </c>
    </row>
    <row r="176" spans="2:6" ht="15.75" x14ac:dyDescent="0.25">
      <c r="B176" s="43">
        <f>B175+1</f>
        <v>4</v>
      </c>
      <c r="C176" s="46" t="s">
        <v>106</v>
      </c>
      <c r="D176" s="22" t="str">
        <f t="shared" si="19"/>
        <v>1 обстежен.</v>
      </c>
      <c r="E176" s="54">
        <v>451.96920943574901</v>
      </c>
      <c r="F176" s="10">
        <f t="shared" si="12"/>
        <v>451.96920943574901</v>
      </c>
    </row>
    <row r="177" spans="2:6" ht="15.75" x14ac:dyDescent="0.25">
      <c r="B177" s="43">
        <f t="shared" ref="B177:B200" si="20">B176+1</f>
        <v>5</v>
      </c>
      <c r="C177" s="46" t="s">
        <v>326</v>
      </c>
      <c r="D177" s="22" t="str">
        <f t="shared" si="19"/>
        <v>1 обстежен.</v>
      </c>
      <c r="E177" s="54">
        <v>634.24664919338534</v>
      </c>
      <c r="F177" s="10">
        <f t="shared" si="12"/>
        <v>634.24664919338534</v>
      </c>
    </row>
    <row r="178" spans="2:6" ht="15.75" x14ac:dyDescent="0.25">
      <c r="B178" s="43"/>
      <c r="C178" s="65" t="s">
        <v>113</v>
      </c>
      <c r="D178" s="22"/>
      <c r="E178" s="54"/>
      <c r="F178" s="10"/>
    </row>
    <row r="179" spans="2:6" ht="15.75" x14ac:dyDescent="0.25">
      <c r="B179" s="43">
        <v>1</v>
      </c>
      <c r="C179" s="67" t="s">
        <v>107</v>
      </c>
      <c r="D179" s="22" t="str">
        <f>D177</f>
        <v>1 обстежен.</v>
      </c>
      <c r="E179" s="54">
        <v>130.23859588993233</v>
      </c>
      <c r="F179" s="10">
        <f t="shared" si="12"/>
        <v>130.23859588993233</v>
      </c>
    </row>
    <row r="180" spans="2:6" ht="15.75" x14ac:dyDescent="0.25">
      <c r="B180" s="43">
        <f t="shared" si="20"/>
        <v>2</v>
      </c>
      <c r="C180" s="67" t="s">
        <v>108</v>
      </c>
      <c r="D180" s="22" t="str">
        <f t="shared" si="19"/>
        <v>1 обстежен.</v>
      </c>
      <c r="E180" s="54">
        <v>125.24179588993235</v>
      </c>
      <c r="F180" s="10">
        <f t="shared" si="12"/>
        <v>125.24179588993235</v>
      </c>
    </row>
    <row r="181" spans="2:6" ht="15.75" x14ac:dyDescent="0.25">
      <c r="B181" s="43">
        <f t="shared" si="20"/>
        <v>3</v>
      </c>
      <c r="C181" s="67" t="s">
        <v>109</v>
      </c>
      <c r="D181" s="22" t="str">
        <f t="shared" si="19"/>
        <v>1 обстежен.</v>
      </c>
      <c r="E181" s="54">
        <v>101.58972258315941</v>
      </c>
      <c r="F181" s="10">
        <f t="shared" si="12"/>
        <v>101.58972258315941</v>
      </c>
    </row>
    <row r="182" spans="2:6" ht="15.75" x14ac:dyDescent="0.25">
      <c r="B182" s="43">
        <f t="shared" si="20"/>
        <v>4</v>
      </c>
      <c r="C182" s="67" t="s">
        <v>110</v>
      </c>
      <c r="D182" s="22" t="str">
        <f t="shared" si="19"/>
        <v>1 обстежен.</v>
      </c>
      <c r="E182" s="54">
        <v>136.61779588993232</v>
      </c>
      <c r="F182" s="10">
        <f t="shared" si="12"/>
        <v>136.61779588993232</v>
      </c>
    </row>
    <row r="183" spans="2:6" ht="15.75" x14ac:dyDescent="0.25">
      <c r="B183" s="43">
        <f t="shared" si="20"/>
        <v>5</v>
      </c>
      <c r="C183" s="67" t="s">
        <v>114</v>
      </c>
      <c r="D183" s="22" t="str">
        <f t="shared" si="19"/>
        <v>1 обстежен.</v>
      </c>
      <c r="E183" s="54">
        <v>125.24179588993235</v>
      </c>
      <c r="F183" s="10">
        <f t="shared" si="12"/>
        <v>125.24179588993235</v>
      </c>
    </row>
    <row r="184" spans="2:6" ht="15.75" x14ac:dyDescent="0.25">
      <c r="B184" s="43">
        <f t="shared" si="20"/>
        <v>6</v>
      </c>
      <c r="C184" s="67" t="s">
        <v>115</v>
      </c>
      <c r="D184" s="22" t="str">
        <f t="shared" si="19"/>
        <v>1 обстежен.</v>
      </c>
      <c r="E184" s="54">
        <v>114.99612258315943</v>
      </c>
      <c r="F184" s="10">
        <f t="shared" si="12"/>
        <v>114.99612258315943</v>
      </c>
    </row>
    <row r="185" spans="2:6" ht="15.75" x14ac:dyDescent="0.25">
      <c r="B185" s="43">
        <f t="shared" si="20"/>
        <v>7</v>
      </c>
      <c r="C185" s="67" t="s">
        <v>116</v>
      </c>
      <c r="D185" s="22" t="str">
        <f t="shared" si="19"/>
        <v>1 обстежен.</v>
      </c>
      <c r="E185" s="54">
        <v>140.24179588993235</v>
      </c>
      <c r="F185" s="10">
        <f t="shared" si="12"/>
        <v>140.24179588993235</v>
      </c>
    </row>
    <row r="186" spans="2:6" ht="15.75" x14ac:dyDescent="0.25">
      <c r="B186" s="43">
        <f t="shared" si="20"/>
        <v>8</v>
      </c>
      <c r="C186" s="67" t="s">
        <v>117</v>
      </c>
      <c r="D186" s="22" t="str">
        <f t="shared" si="19"/>
        <v>1 обстежен.</v>
      </c>
      <c r="E186" s="54">
        <v>145.09782776244231</v>
      </c>
      <c r="F186" s="10">
        <f t="shared" si="12"/>
        <v>145.09782776244231</v>
      </c>
    </row>
    <row r="187" spans="2:6" ht="15.75" x14ac:dyDescent="0.25">
      <c r="B187" s="43">
        <f t="shared" si="20"/>
        <v>9</v>
      </c>
      <c r="C187" s="67" t="s">
        <v>118</v>
      </c>
      <c r="D187" s="22" t="str">
        <f t="shared" si="19"/>
        <v>1 обстежен.</v>
      </c>
      <c r="E187" s="54">
        <v>106.21212258315943</v>
      </c>
      <c r="F187" s="10">
        <f t="shared" si="12"/>
        <v>106.21212258315943</v>
      </c>
    </row>
    <row r="188" spans="2:6" ht="15.75" x14ac:dyDescent="0.25">
      <c r="B188" s="43">
        <f t="shared" si="20"/>
        <v>10</v>
      </c>
      <c r="C188" s="67" t="s">
        <v>119</v>
      </c>
      <c r="D188" s="22" t="str">
        <f t="shared" si="19"/>
        <v>1 обстежен.</v>
      </c>
      <c r="E188" s="54">
        <v>144.80659588993231</v>
      </c>
      <c r="F188" s="10">
        <f t="shared" si="12"/>
        <v>144.80659588993231</v>
      </c>
    </row>
    <row r="189" spans="2:6" ht="15.75" x14ac:dyDescent="0.25">
      <c r="B189" s="43">
        <f t="shared" si="20"/>
        <v>11</v>
      </c>
      <c r="C189" s="67" t="s">
        <v>120</v>
      </c>
      <c r="D189" s="22" t="str">
        <f t="shared" si="19"/>
        <v>1 обстежен.</v>
      </c>
      <c r="E189" s="54">
        <v>100.52412258315941</v>
      </c>
      <c r="F189" s="10">
        <f t="shared" si="12"/>
        <v>100.52412258315941</v>
      </c>
    </row>
    <row r="190" spans="2:6" ht="15.75" x14ac:dyDescent="0.25">
      <c r="B190" s="43">
        <f t="shared" si="20"/>
        <v>12</v>
      </c>
      <c r="C190" s="67" t="s">
        <v>121</v>
      </c>
      <c r="D190" s="22" t="str">
        <f t="shared" si="19"/>
        <v>1 обстежен.</v>
      </c>
      <c r="E190" s="54">
        <v>148.43059588993233</v>
      </c>
      <c r="F190" s="10">
        <f t="shared" si="12"/>
        <v>148.43059588993233</v>
      </c>
    </row>
    <row r="191" spans="2:6" ht="15.75" x14ac:dyDescent="0.25">
      <c r="B191" s="43">
        <f t="shared" si="20"/>
        <v>13</v>
      </c>
      <c r="C191" s="68" t="s">
        <v>122</v>
      </c>
      <c r="D191" s="22" t="str">
        <f t="shared" si="19"/>
        <v>1 обстежен.</v>
      </c>
      <c r="E191" s="54">
        <v>106.21212258315943</v>
      </c>
      <c r="F191" s="10">
        <f t="shared" si="12"/>
        <v>106.21212258315943</v>
      </c>
    </row>
    <row r="192" spans="2:6" ht="15.75" x14ac:dyDescent="0.25">
      <c r="B192" s="43">
        <f t="shared" si="20"/>
        <v>14</v>
      </c>
      <c r="C192" s="68" t="s">
        <v>123</v>
      </c>
      <c r="D192" s="22" t="str">
        <f t="shared" si="19"/>
        <v>1 обстежен.</v>
      </c>
      <c r="E192" s="54">
        <v>144.80659588993231</v>
      </c>
      <c r="F192" s="10">
        <f t="shared" si="12"/>
        <v>144.80659588993231</v>
      </c>
    </row>
    <row r="193" spans="2:6" ht="31.5" x14ac:dyDescent="0.25">
      <c r="B193" s="43">
        <f t="shared" si="20"/>
        <v>15</v>
      </c>
      <c r="C193" s="67" t="s">
        <v>124</v>
      </c>
      <c r="D193" s="22" t="str">
        <f t="shared" si="19"/>
        <v>1 обстежен.</v>
      </c>
      <c r="E193" s="54">
        <v>154.87946919670526</v>
      </c>
      <c r="F193" s="10">
        <f t="shared" si="12"/>
        <v>154.87946919670526</v>
      </c>
    </row>
    <row r="194" spans="2:6" ht="31.5" x14ac:dyDescent="0.25">
      <c r="B194" s="43">
        <f t="shared" si="20"/>
        <v>16</v>
      </c>
      <c r="C194" s="67" t="s">
        <v>125</v>
      </c>
      <c r="D194" s="22" t="str">
        <f t="shared" si="19"/>
        <v>1 обстежен.</v>
      </c>
      <c r="E194" s="54">
        <v>206.9402691967052</v>
      </c>
      <c r="F194" s="10">
        <f t="shared" si="12"/>
        <v>206.9402691967052</v>
      </c>
    </row>
    <row r="195" spans="2:6" ht="31.5" x14ac:dyDescent="0.25">
      <c r="B195" s="43">
        <f t="shared" si="20"/>
        <v>17</v>
      </c>
      <c r="C195" s="67" t="s">
        <v>126</v>
      </c>
      <c r="D195" s="22" t="str">
        <f t="shared" si="19"/>
        <v>1 обстежен.</v>
      </c>
      <c r="E195" s="54">
        <v>159.19248911702397</v>
      </c>
      <c r="F195" s="10">
        <f t="shared" si="12"/>
        <v>159.19248911702397</v>
      </c>
    </row>
    <row r="196" spans="2:6" ht="31.5" x14ac:dyDescent="0.25">
      <c r="B196" s="43">
        <f t="shared" si="20"/>
        <v>18</v>
      </c>
      <c r="C196" s="67" t="s">
        <v>127</v>
      </c>
      <c r="D196" s="22" t="str">
        <f t="shared" si="19"/>
        <v>1 обстежен.</v>
      </c>
      <c r="E196" s="54">
        <v>192.09896242379688</v>
      </c>
      <c r="F196" s="10">
        <f t="shared" si="12"/>
        <v>192.09896242379688</v>
      </c>
    </row>
    <row r="197" spans="2:6" ht="15.75" x14ac:dyDescent="0.25">
      <c r="B197" s="43">
        <f t="shared" si="20"/>
        <v>19</v>
      </c>
      <c r="C197" s="67" t="s">
        <v>128</v>
      </c>
      <c r="D197" s="22" t="str">
        <f t="shared" si="19"/>
        <v>1 обстежен.</v>
      </c>
      <c r="E197" s="54">
        <v>166.33706919670527</v>
      </c>
      <c r="F197" s="10">
        <f t="shared" si="12"/>
        <v>166.33706919670527</v>
      </c>
    </row>
    <row r="198" spans="2:6" ht="15.75" x14ac:dyDescent="0.25">
      <c r="B198" s="43">
        <f t="shared" si="20"/>
        <v>20</v>
      </c>
      <c r="C198" s="67" t="s">
        <v>129</v>
      </c>
      <c r="D198" s="22" t="str">
        <f t="shared" si="19"/>
        <v>1 обстежен.</v>
      </c>
      <c r="E198" s="54">
        <v>131.4121225831594</v>
      </c>
      <c r="F198" s="10">
        <f t="shared" si="12"/>
        <v>131.4121225831594</v>
      </c>
    </row>
    <row r="199" spans="2:6" ht="15.75" x14ac:dyDescent="0.25">
      <c r="B199" s="43">
        <f t="shared" si="20"/>
        <v>21</v>
      </c>
      <c r="C199" s="67" t="s">
        <v>130</v>
      </c>
      <c r="D199" s="22" t="str">
        <f t="shared" si="19"/>
        <v>1 обстежен.</v>
      </c>
      <c r="E199" s="54">
        <v>100.52412258315941</v>
      </c>
      <c r="F199" s="10">
        <f t="shared" si="12"/>
        <v>100.52412258315941</v>
      </c>
    </row>
    <row r="200" spans="2:6" ht="15.75" x14ac:dyDescent="0.25">
      <c r="B200" s="43">
        <f t="shared" si="20"/>
        <v>22</v>
      </c>
      <c r="C200" s="67" t="s">
        <v>131</v>
      </c>
      <c r="D200" s="22" t="str">
        <f t="shared" si="19"/>
        <v>1 обстежен.</v>
      </c>
      <c r="E200" s="54">
        <v>84.954837444270524</v>
      </c>
      <c r="F200" s="10">
        <f t="shared" si="12"/>
        <v>84.954837444270524</v>
      </c>
    </row>
    <row r="201" spans="2:6" ht="15.75" x14ac:dyDescent="0.25">
      <c r="B201" s="43"/>
      <c r="C201" s="69" t="s">
        <v>71</v>
      </c>
      <c r="D201" s="22"/>
      <c r="E201" s="54"/>
      <c r="F201" s="10"/>
    </row>
    <row r="202" spans="2:6" ht="15.75" x14ac:dyDescent="0.25">
      <c r="B202" s="43">
        <v>1</v>
      </c>
      <c r="C202" s="46" t="str">
        <f>[3]прейскурант!C12</f>
        <v>Масаж голови</v>
      </c>
      <c r="D202" s="22" t="s">
        <v>6</v>
      </c>
      <c r="E202" s="54">
        <v>51.035709772755489</v>
      </c>
      <c r="F202" s="10">
        <f t="shared" si="12"/>
        <v>51.035709772755489</v>
      </c>
    </row>
    <row r="203" spans="2:6" ht="15.75" x14ac:dyDescent="0.25">
      <c r="B203" s="43">
        <f>B202+1</f>
        <v>2</v>
      </c>
      <c r="C203" s="46" t="str">
        <f>[3]прейскурант!C13</f>
        <v>Масаж обличчя</v>
      </c>
      <c r="D203" s="22" t="str">
        <f>D202</f>
        <v>1 процедура</v>
      </c>
      <c r="E203" s="54">
        <v>51.035709772755489</v>
      </c>
      <c r="F203" s="10">
        <f t="shared" si="12"/>
        <v>51.035709772755489</v>
      </c>
    </row>
    <row r="204" spans="2:6" ht="15.75" x14ac:dyDescent="0.25">
      <c r="B204" s="43">
        <f t="shared" ref="B204:B236" si="21">B203+1</f>
        <v>3</v>
      </c>
      <c r="C204" s="67" t="str">
        <f>[3]прейскурант!C14</f>
        <v>Масаж шиї</v>
      </c>
      <c r="D204" s="22" t="str">
        <f t="shared" ref="D204:D236" si="22">D203</f>
        <v>1 процедура</v>
      </c>
      <c r="E204" s="54">
        <v>41.892682329566618</v>
      </c>
      <c r="F204" s="10">
        <f t="shared" ref="F204:F236" si="23">E204</f>
        <v>41.892682329566618</v>
      </c>
    </row>
    <row r="205" spans="2:6" ht="15.75" x14ac:dyDescent="0.25">
      <c r="B205" s="43">
        <f t="shared" si="21"/>
        <v>4</v>
      </c>
      <c r="C205" s="67" t="str">
        <f>[3]прейскурант!C15</f>
        <v>Масаж комірцевої ділянки</v>
      </c>
      <c r="D205" s="22" t="str">
        <f t="shared" si="22"/>
        <v>1 процедура</v>
      </c>
      <c r="E205" s="54">
        <v>51.035709772755489</v>
      </c>
      <c r="F205" s="10">
        <f t="shared" si="23"/>
        <v>51.035709772755489</v>
      </c>
    </row>
    <row r="206" spans="2:6" ht="15.75" x14ac:dyDescent="0.25">
      <c r="B206" s="43">
        <f t="shared" si="21"/>
        <v>5</v>
      </c>
      <c r="C206" s="67" t="str">
        <f>[3]прейскурант!C16</f>
        <v>Масаж верхньої кінцівки та ділянки лопатки</v>
      </c>
      <c r="D206" s="22" t="str">
        <f t="shared" si="22"/>
        <v>1 процедура</v>
      </c>
      <c r="E206" s="54">
        <v>66.681764659133236</v>
      </c>
      <c r="F206" s="10">
        <f t="shared" si="23"/>
        <v>66.681764659133236</v>
      </c>
    </row>
    <row r="207" spans="2:6" ht="15.75" x14ac:dyDescent="0.25">
      <c r="B207" s="43">
        <f t="shared" si="21"/>
        <v>6</v>
      </c>
      <c r="C207" s="67" t="str">
        <f>[3]прейскурант!C17</f>
        <v>Масаж плечового суглоба</v>
      </c>
      <c r="D207" s="22" t="str">
        <f t="shared" si="22"/>
        <v>1 процедура</v>
      </c>
      <c r="E207" s="54">
        <v>51.035709772755489</v>
      </c>
      <c r="F207" s="10">
        <f t="shared" si="23"/>
        <v>51.035709772755489</v>
      </c>
    </row>
    <row r="208" spans="2:6" ht="15.75" x14ac:dyDescent="0.25">
      <c r="B208" s="43">
        <f t="shared" si="21"/>
        <v>7</v>
      </c>
      <c r="C208" s="67" t="str">
        <f>[3]прейскурант!C18</f>
        <v>Масаж ліктьового суглоба</v>
      </c>
      <c r="D208" s="22" t="str">
        <f t="shared" si="22"/>
        <v>1 процедура</v>
      </c>
      <c r="E208" s="54">
        <v>51.035709772755489</v>
      </c>
      <c r="F208" s="10">
        <f t="shared" si="23"/>
        <v>51.035709772755489</v>
      </c>
    </row>
    <row r="209" spans="2:6" ht="15.75" x14ac:dyDescent="0.25">
      <c r="B209" s="43">
        <f t="shared" si="21"/>
        <v>8</v>
      </c>
      <c r="C209" s="67" t="str">
        <f>[3]прейскурант!C19</f>
        <v xml:space="preserve">Масаж верхньої кінцівки </v>
      </c>
      <c r="D209" s="22" t="str">
        <f t="shared" si="22"/>
        <v>1 процедура</v>
      </c>
      <c r="E209" s="54">
        <v>51.035709772755489</v>
      </c>
      <c r="F209" s="10">
        <f t="shared" si="23"/>
        <v>51.035709772755489</v>
      </c>
    </row>
    <row r="210" spans="2:6" ht="15.75" x14ac:dyDescent="0.25">
      <c r="B210" s="43">
        <f t="shared" si="21"/>
        <v>9</v>
      </c>
      <c r="C210" s="67" t="str">
        <f>[3]прейскурант!C20</f>
        <v>Масаж променево-зап"ястного суглоба</v>
      </c>
      <c r="D210" s="22" t="str">
        <f t="shared" si="22"/>
        <v>1 процедура</v>
      </c>
      <c r="E210" s="54">
        <v>51.035709772755489</v>
      </c>
      <c r="F210" s="10">
        <f t="shared" si="23"/>
        <v>51.035709772755489</v>
      </c>
    </row>
    <row r="211" spans="2:6" ht="15.75" x14ac:dyDescent="0.25">
      <c r="B211" s="43">
        <f t="shared" si="21"/>
        <v>10</v>
      </c>
      <c r="C211" s="67" t="str">
        <f>[3]прейскурант!C21</f>
        <v>Масаж кисті та передпліччя</v>
      </c>
      <c r="D211" s="22" t="str">
        <f t="shared" si="22"/>
        <v>1 процедура</v>
      </c>
      <c r="E211" s="54">
        <v>51.035709772755489</v>
      </c>
      <c r="F211" s="10">
        <f t="shared" si="23"/>
        <v>51.035709772755489</v>
      </c>
    </row>
    <row r="212" spans="2:6" ht="15.75" x14ac:dyDescent="0.25">
      <c r="B212" s="43">
        <f t="shared" si="21"/>
        <v>11</v>
      </c>
      <c r="C212" s="67" t="str">
        <f>[3]прейскурант!C22</f>
        <v>Масаж грудної клітки</v>
      </c>
      <c r="D212" s="22" t="str">
        <f t="shared" si="22"/>
        <v>1 процедура</v>
      </c>
      <c r="E212" s="54">
        <v>69.321764659133237</v>
      </c>
      <c r="F212" s="10">
        <f t="shared" si="23"/>
        <v>69.321764659133237</v>
      </c>
    </row>
    <row r="213" spans="2:6" ht="15.75" x14ac:dyDescent="0.25">
      <c r="B213" s="43">
        <f t="shared" si="21"/>
        <v>12</v>
      </c>
      <c r="C213" s="67" t="str">
        <f>[3]прейскурант!C23</f>
        <v>Масаж передньої черевної стінки</v>
      </c>
      <c r="D213" s="22" t="str">
        <f t="shared" si="22"/>
        <v>1 процедура</v>
      </c>
      <c r="E213" s="54">
        <v>41.892682329566618</v>
      </c>
      <c r="F213" s="10">
        <f t="shared" si="23"/>
        <v>41.892682329566618</v>
      </c>
    </row>
    <row r="214" spans="2:6" ht="15.75" x14ac:dyDescent="0.25">
      <c r="B214" s="43">
        <f t="shared" si="21"/>
        <v>13</v>
      </c>
      <c r="C214" s="67" t="str">
        <f>[3]прейскурант!C24</f>
        <v>Масаж попереково-крижової ділянки</v>
      </c>
      <c r="D214" s="22" t="str">
        <f t="shared" si="22"/>
        <v>1 процедура</v>
      </c>
      <c r="E214" s="54">
        <v>51.035709772755489</v>
      </c>
      <c r="F214" s="10">
        <f t="shared" si="23"/>
        <v>51.035709772755489</v>
      </c>
    </row>
    <row r="215" spans="2:6" ht="15.75" x14ac:dyDescent="0.25">
      <c r="B215" s="43">
        <f t="shared" si="21"/>
        <v>14</v>
      </c>
      <c r="C215" s="67" t="str">
        <f>[3]прейскурант!C25</f>
        <v>Масаж нижньої кінцівки</v>
      </c>
      <c r="D215" s="22" t="str">
        <f t="shared" si="22"/>
        <v>1 процедура</v>
      </c>
      <c r="E215" s="54">
        <v>41.892682329566618</v>
      </c>
      <c r="F215" s="10">
        <f t="shared" si="23"/>
        <v>41.892682329566618</v>
      </c>
    </row>
    <row r="216" spans="2:6" ht="15.75" x14ac:dyDescent="0.25">
      <c r="B216" s="43">
        <f t="shared" si="21"/>
        <v>15</v>
      </c>
      <c r="C216" s="67" t="str">
        <f>[3]прейскурант!C26</f>
        <v>Масаж нижньої кінцівки та поперекової ділянки</v>
      </c>
      <c r="D216" s="22" t="str">
        <f t="shared" si="22"/>
        <v>1 процедура</v>
      </c>
      <c r="E216" s="54">
        <v>69.321764659133237</v>
      </c>
      <c r="F216" s="10">
        <f t="shared" si="23"/>
        <v>69.321764659133237</v>
      </c>
    </row>
    <row r="217" spans="2:6" ht="15.75" x14ac:dyDescent="0.25">
      <c r="B217" s="43">
        <f t="shared" si="21"/>
        <v>16</v>
      </c>
      <c r="C217" s="67" t="str">
        <f>[3]прейскурант!C27</f>
        <v>Масаж тозостегнового суглобу</v>
      </c>
      <c r="D217" s="22" t="str">
        <f t="shared" si="22"/>
        <v>1 процедура</v>
      </c>
      <c r="E217" s="54">
        <v>41.892682329566618</v>
      </c>
      <c r="F217" s="10">
        <f t="shared" si="23"/>
        <v>41.892682329566618</v>
      </c>
    </row>
    <row r="218" spans="2:6" ht="15.75" x14ac:dyDescent="0.25">
      <c r="B218" s="43">
        <f t="shared" si="21"/>
        <v>17</v>
      </c>
      <c r="C218" s="67" t="str">
        <f>[3]прейскурант!C28</f>
        <v>Масаж колінного суглоба</v>
      </c>
      <c r="D218" s="22" t="str">
        <f t="shared" si="22"/>
        <v>1 процедура</v>
      </c>
      <c r="E218" s="54">
        <v>41.892682329566618</v>
      </c>
      <c r="F218" s="10">
        <f t="shared" si="23"/>
        <v>41.892682329566618</v>
      </c>
    </row>
    <row r="219" spans="2:6" ht="15.75" x14ac:dyDescent="0.25">
      <c r="B219" s="43">
        <f t="shared" si="21"/>
        <v>18</v>
      </c>
      <c r="C219" s="67" t="str">
        <f>[3]прейскурант!C29</f>
        <v>Масаж гомілково-ступневого суглобу</v>
      </c>
      <c r="D219" s="22" t="str">
        <f t="shared" si="22"/>
        <v>1 процедура</v>
      </c>
      <c r="E219" s="54">
        <v>41.892682329566618</v>
      </c>
      <c r="F219" s="10">
        <f t="shared" si="23"/>
        <v>41.892682329566618</v>
      </c>
    </row>
    <row r="220" spans="2:6" ht="15.75" x14ac:dyDescent="0.25">
      <c r="B220" s="43">
        <f t="shared" si="21"/>
        <v>19</v>
      </c>
      <c r="C220" s="67" t="str">
        <f>[3]прейскурант!C30</f>
        <v>Масаж ступні і гомілки</v>
      </c>
      <c r="D220" s="22" t="str">
        <f t="shared" si="22"/>
        <v>1 процедура</v>
      </c>
      <c r="E220" s="54">
        <v>51.035709772755489</v>
      </c>
      <c r="F220" s="10">
        <f t="shared" si="23"/>
        <v>51.035709772755489</v>
      </c>
    </row>
    <row r="221" spans="2:6" ht="15.75" x14ac:dyDescent="0.25">
      <c r="B221" s="43">
        <f t="shared" si="21"/>
        <v>20</v>
      </c>
      <c r="C221" s="67" t="str">
        <f>[3]прейскурант!C31</f>
        <v>Загальний масаж спини</v>
      </c>
      <c r="D221" s="22" t="str">
        <f t="shared" si="22"/>
        <v>1 процедура</v>
      </c>
      <c r="E221" s="54">
        <v>69.321764659133237</v>
      </c>
      <c r="F221" s="10">
        <f t="shared" si="23"/>
        <v>69.321764659133237</v>
      </c>
    </row>
    <row r="222" spans="2:6" ht="15.75" x14ac:dyDescent="0.25">
      <c r="B222" s="43">
        <f t="shared" si="21"/>
        <v>21</v>
      </c>
      <c r="C222" s="67" t="str">
        <f>[3]прейскурант!C32</f>
        <v>Проведення розробки рухів після перелому</v>
      </c>
      <c r="D222" s="22" t="str">
        <f t="shared" si="22"/>
        <v>1 процедура</v>
      </c>
      <c r="E222" s="54">
        <v>67.362544492735623</v>
      </c>
      <c r="F222" s="10">
        <f t="shared" si="23"/>
        <v>67.362544492735623</v>
      </c>
    </row>
    <row r="223" spans="2:6" ht="15.75" x14ac:dyDescent="0.25">
      <c r="B223" s="43">
        <f t="shared" si="21"/>
        <v>22</v>
      </c>
      <c r="C223" s="67" t="str">
        <f>[3]прейскурант!C33</f>
        <v>Проведення занятяна профілакторії Євмінова</v>
      </c>
      <c r="D223" s="22" t="str">
        <f t="shared" si="22"/>
        <v>1 процедура</v>
      </c>
      <c r="E223" s="54">
        <v>80.015527132745575</v>
      </c>
      <c r="F223" s="10">
        <f t="shared" si="23"/>
        <v>80.015527132745575</v>
      </c>
    </row>
    <row r="224" spans="2:6" ht="15.75" x14ac:dyDescent="0.25">
      <c r="B224" s="43">
        <f t="shared" si="21"/>
        <v>23</v>
      </c>
      <c r="C224" s="67" t="str">
        <f>[3]прейскурант!C34</f>
        <v>Проведення заняття на тренажерах</v>
      </c>
      <c r="D224" s="22" t="str">
        <f t="shared" si="22"/>
        <v>1 процедура</v>
      </c>
      <c r="E224" s="54">
        <v>47.70908232956662</v>
      </c>
      <c r="F224" s="10">
        <f t="shared" si="23"/>
        <v>47.70908232956662</v>
      </c>
    </row>
    <row r="225" spans="2:6" ht="15.75" x14ac:dyDescent="0.25">
      <c r="B225" s="43">
        <f t="shared" si="21"/>
        <v>24</v>
      </c>
      <c r="C225" s="67" t="str">
        <f>[3]прейскурант!C35</f>
        <v>Групові заняття при травмах після операції на хребті</v>
      </c>
      <c r="D225" s="22" t="str">
        <f t="shared" si="22"/>
        <v>1 процедура</v>
      </c>
      <c r="E225" s="54">
        <v>106.46499937911337</v>
      </c>
      <c r="F225" s="10">
        <f t="shared" si="23"/>
        <v>106.46499937911337</v>
      </c>
    </row>
    <row r="226" spans="2:6" ht="15.75" x14ac:dyDescent="0.25">
      <c r="B226" s="43">
        <f t="shared" si="21"/>
        <v>25</v>
      </c>
      <c r="C226" s="67" t="str">
        <f>[3]прейскурант!C36</f>
        <v>Групові заняття при сколіозі</v>
      </c>
      <c r="D226" s="22" t="str">
        <f t="shared" si="22"/>
        <v>1 процедура</v>
      </c>
      <c r="E226" s="54">
        <v>106.46499937911337</v>
      </c>
      <c r="F226" s="10">
        <f t="shared" si="23"/>
        <v>106.46499937911337</v>
      </c>
    </row>
    <row r="227" spans="2:6" ht="15.75" x14ac:dyDescent="0.25">
      <c r="B227" s="43">
        <f t="shared" si="21"/>
        <v>26</v>
      </c>
      <c r="C227" s="67" t="str">
        <f>[3]прейскурант!C37</f>
        <v>Масаж оздоровчий</v>
      </c>
      <c r="D227" s="22" t="str">
        <f t="shared" si="22"/>
        <v>1 процедура</v>
      </c>
      <c r="E227" s="54">
        <v>69.321764659133237</v>
      </c>
      <c r="F227" s="10">
        <f t="shared" si="23"/>
        <v>69.321764659133237</v>
      </c>
    </row>
    <row r="228" spans="2:6" ht="15.75" x14ac:dyDescent="0.25">
      <c r="B228" s="43">
        <f t="shared" si="21"/>
        <v>27</v>
      </c>
      <c r="C228" s="67" t="str">
        <f>[3]прейскурант!C38</f>
        <v>ЛФК</v>
      </c>
      <c r="D228" s="22" t="str">
        <f t="shared" si="22"/>
        <v>1 процедура</v>
      </c>
      <c r="E228" s="54">
        <v>75.138164659133224</v>
      </c>
      <c r="F228" s="10">
        <f t="shared" si="23"/>
        <v>75.138164659133224</v>
      </c>
    </row>
    <row r="229" spans="2:6" ht="15.75" x14ac:dyDescent="0.25">
      <c r="B229" s="43">
        <f t="shared" si="21"/>
        <v>28</v>
      </c>
      <c r="C229" s="67" t="str">
        <f>[3]прейскурант!C39</f>
        <v>Масаж реабілітаційний</v>
      </c>
      <c r="D229" s="22" t="str">
        <f t="shared" si="22"/>
        <v>1 процедура</v>
      </c>
      <c r="E229" s="54">
        <v>87.607819545510978</v>
      </c>
      <c r="F229" s="10">
        <f t="shared" si="23"/>
        <v>87.607819545510978</v>
      </c>
    </row>
    <row r="230" spans="2:6" ht="15.75" x14ac:dyDescent="0.25">
      <c r="B230" s="43">
        <f t="shared" si="21"/>
        <v>29</v>
      </c>
      <c r="C230" s="67" t="str">
        <f>[3]прейскурант!C40</f>
        <v>Загальний масаж спини (діти)</v>
      </c>
      <c r="D230" s="22" t="str">
        <f t="shared" si="22"/>
        <v>1 процедура</v>
      </c>
      <c r="E230" s="54">
        <v>51.035709772755489</v>
      </c>
      <c r="F230" s="10">
        <f t="shared" si="23"/>
        <v>51.035709772755489</v>
      </c>
    </row>
    <row r="231" spans="2:6" ht="15.75" x14ac:dyDescent="0.25">
      <c r="B231" s="43">
        <f t="shared" si="21"/>
        <v>30</v>
      </c>
      <c r="C231" s="67" t="str">
        <f>[3]прейскурант!C41</f>
        <v>Масаж обличчя (діти)</v>
      </c>
      <c r="D231" s="22" t="str">
        <f t="shared" si="22"/>
        <v>1 процедура</v>
      </c>
      <c r="E231" s="54">
        <v>32.749654886377755</v>
      </c>
      <c r="F231" s="10">
        <f t="shared" si="23"/>
        <v>32.749654886377755</v>
      </c>
    </row>
    <row r="232" spans="2:6" ht="15.75" x14ac:dyDescent="0.25">
      <c r="B232" s="43">
        <f t="shared" si="21"/>
        <v>31</v>
      </c>
      <c r="C232" s="67" t="str">
        <f>[3]прейскурант!C42</f>
        <v>Масаж шиї (діти)</v>
      </c>
      <c r="D232" s="22" t="str">
        <f t="shared" si="22"/>
        <v>1 процедура</v>
      </c>
      <c r="E232" s="54">
        <v>32.749654886377755</v>
      </c>
      <c r="F232" s="10">
        <f t="shared" si="23"/>
        <v>32.749654886377755</v>
      </c>
    </row>
    <row r="233" spans="2:6" ht="15.75" x14ac:dyDescent="0.25">
      <c r="B233" s="43">
        <f t="shared" si="21"/>
        <v>32</v>
      </c>
      <c r="C233" s="47" t="str">
        <f>[3]прейскурант!C43</f>
        <v>Масаж плечового суглоба (діти)</v>
      </c>
      <c r="D233" s="22" t="str">
        <f t="shared" si="22"/>
        <v>1 процедура</v>
      </c>
      <c r="E233" s="54">
        <v>41.892682329566618</v>
      </c>
      <c r="F233" s="10">
        <f t="shared" si="23"/>
        <v>41.892682329566618</v>
      </c>
    </row>
    <row r="234" spans="2:6" ht="15.75" x14ac:dyDescent="0.25">
      <c r="B234" s="43">
        <f t="shared" si="21"/>
        <v>33</v>
      </c>
      <c r="C234" s="47" t="str">
        <f>[3]прейскурант!C44</f>
        <v>Масаж ліктьового суглоба (діти)</v>
      </c>
      <c r="D234" s="22" t="str">
        <f t="shared" si="22"/>
        <v>1 процедура</v>
      </c>
      <c r="E234" s="54">
        <v>41.892682329566618</v>
      </c>
      <c r="F234" s="10">
        <f t="shared" si="23"/>
        <v>41.892682329566618</v>
      </c>
    </row>
    <row r="235" spans="2:6" ht="15.75" x14ac:dyDescent="0.25">
      <c r="B235" s="43">
        <f t="shared" si="21"/>
        <v>34</v>
      </c>
      <c r="C235" s="47" t="str">
        <f>[3]прейскурант!C45</f>
        <v>Масаж верхньої кінцівки (діти)</v>
      </c>
      <c r="D235" s="22" t="str">
        <f t="shared" si="22"/>
        <v>1 процедура</v>
      </c>
      <c r="E235" s="54">
        <v>41.892682329566618</v>
      </c>
      <c r="F235" s="10">
        <f t="shared" si="23"/>
        <v>41.892682329566618</v>
      </c>
    </row>
    <row r="236" spans="2:6" ht="15.75" x14ac:dyDescent="0.25">
      <c r="B236" s="43">
        <f t="shared" si="21"/>
        <v>35</v>
      </c>
      <c r="C236" s="47" t="str">
        <f>[3]прейскурант!C46</f>
        <v>Масаж ступні і гомілки (діти)</v>
      </c>
      <c r="D236" s="22" t="str">
        <f t="shared" si="22"/>
        <v>1 процедура</v>
      </c>
      <c r="E236" s="54">
        <v>41.892682329566618</v>
      </c>
      <c r="F236" s="10">
        <f t="shared" si="23"/>
        <v>41.892682329566618</v>
      </c>
    </row>
    <row r="237" spans="2:6" ht="15.75" x14ac:dyDescent="0.25">
      <c r="B237" s="43"/>
      <c r="C237" s="70" t="s">
        <v>173</v>
      </c>
      <c r="D237" s="35"/>
      <c r="E237" s="71"/>
      <c r="F237" s="10"/>
    </row>
    <row r="238" spans="2:6" ht="15.75" x14ac:dyDescent="0.25">
      <c r="B238" s="43">
        <v>1</v>
      </c>
      <c r="C238" s="72" t="s">
        <v>174</v>
      </c>
      <c r="D238" s="24" t="s">
        <v>6</v>
      </c>
      <c r="E238" s="57">
        <v>61.535992619626185</v>
      </c>
      <c r="F238" s="10">
        <f t="shared" ref="F238:F301" si="24">E238</f>
        <v>61.535992619626185</v>
      </c>
    </row>
    <row r="239" spans="2:6" ht="15.75" x14ac:dyDescent="0.25">
      <c r="B239" s="43">
        <v>2</v>
      </c>
      <c r="C239" s="72" t="s">
        <v>175</v>
      </c>
      <c r="D239" s="24" t="s">
        <v>6</v>
      </c>
      <c r="E239" s="57">
        <v>81.332622976006121</v>
      </c>
      <c r="F239" s="10">
        <f t="shared" si="24"/>
        <v>81.332622976006121</v>
      </c>
    </row>
    <row r="240" spans="2:6" ht="15.75" x14ac:dyDescent="0.25">
      <c r="B240" s="43">
        <v>3</v>
      </c>
      <c r="C240" s="72" t="s">
        <v>176</v>
      </c>
      <c r="D240" s="22" t="s">
        <v>7</v>
      </c>
      <c r="E240" s="54">
        <v>43.546425992779781</v>
      </c>
      <c r="F240" s="10">
        <f t="shared" si="24"/>
        <v>43.546425992779781</v>
      </c>
    </row>
    <row r="241" spans="2:6" ht="15.75" x14ac:dyDescent="0.25">
      <c r="B241" s="43">
        <v>4</v>
      </c>
      <c r="C241" s="72" t="s">
        <v>177</v>
      </c>
      <c r="D241" s="22" t="s">
        <v>7</v>
      </c>
      <c r="E241" s="54">
        <v>81.332622976006121</v>
      </c>
      <c r="F241" s="10">
        <f t="shared" si="24"/>
        <v>81.332622976006121</v>
      </c>
    </row>
    <row r="242" spans="2:6" ht="15.75" x14ac:dyDescent="0.25">
      <c r="B242" s="43">
        <v>5</v>
      </c>
      <c r="C242" s="72" t="s">
        <v>178</v>
      </c>
      <c r="D242" s="22" t="s">
        <v>7</v>
      </c>
      <c r="E242" s="54">
        <v>148.36261658057188</v>
      </c>
      <c r="F242" s="10">
        <f t="shared" si="24"/>
        <v>148.36261658057188</v>
      </c>
    </row>
    <row r="243" spans="2:6" ht="15.75" x14ac:dyDescent="0.25">
      <c r="B243" s="43">
        <v>6</v>
      </c>
      <c r="C243" s="72" t="s">
        <v>179</v>
      </c>
      <c r="D243" s="22" t="s">
        <v>6</v>
      </c>
      <c r="E243" s="54">
        <v>94.464342871422076</v>
      </c>
      <c r="F243" s="10">
        <f t="shared" si="24"/>
        <v>94.464342871422076</v>
      </c>
    </row>
    <row r="244" spans="2:6" ht="15.75" x14ac:dyDescent="0.25">
      <c r="B244" s="43">
        <v>7</v>
      </c>
      <c r="C244" s="72" t="s">
        <v>180</v>
      </c>
      <c r="D244" s="22" t="s">
        <v>6</v>
      </c>
      <c r="E244" s="54">
        <v>58.275299518652226</v>
      </c>
      <c r="F244" s="10">
        <f t="shared" si="24"/>
        <v>58.275299518652226</v>
      </c>
    </row>
    <row r="245" spans="2:6" ht="15.75" x14ac:dyDescent="0.25">
      <c r="B245" s="43">
        <v>8</v>
      </c>
      <c r="C245" s="72" t="s">
        <v>181</v>
      </c>
      <c r="D245" s="22" t="s">
        <v>6</v>
      </c>
      <c r="E245" s="54">
        <v>89.537142871422077</v>
      </c>
      <c r="F245" s="10">
        <f t="shared" si="24"/>
        <v>89.537142871422077</v>
      </c>
    </row>
    <row r="246" spans="2:6" ht="15.75" x14ac:dyDescent="0.25">
      <c r="B246" s="43">
        <v>9</v>
      </c>
      <c r="C246" s="72" t="s">
        <v>182</v>
      </c>
      <c r="D246" s="22" t="s">
        <v>6</v>
      </c>
      <c r="E246" s="54">
        <v>62.90392987503219</v>
      </c>
      <c r="F246" s="10">
        <f t="shared" si="24"/>
        <v>62.90392987503219</v>
      </c>
    </row>
    <row r="247" spans="2:6" ht="15.75" x14ac:dyDescent="0.25">
      <c r="B247" s="43">
        <v>10</v>
      </c>
      <c r="C247" s="72" t="s">
        <v>183</v>
      </c>
      <c r="D247" s="22" t="s">
        <v>6</v>
      </c>
      <c r="E247" s="54">
        <v>40.173716878642303</v>
      </c>
      <c r="F247" s="10">
        <f t="shared" si="24"/>
        <v>40.173716878642303</v>
      </c>
    </row>
    <row r="248" spans="2:6" ht="15.75" x14ac:dyDescent="0.25">
      <c r="B248" s="43">
        <v>11</v>
      </c>
      <c r="C248" s="72" t="s">
        <v>184</v>
      </c>
      <c r="D248" s="22" t="s">
        <v>6</v>
      </c>
      <c r="E248" s="54">
        <v>41.623316878642299</v>
      </c>
      <c r="F248" s="10">
        <f t="shared" si="24"/>
        <v>41.623316878642299</v>
      </c>
    </row>
    <row r="249" spans="2:6" ht="15.75" x14ac:dyDescent="0.25">
      <c r="B249" s="43">
        <v>12</v>
      </c>
      <c r="C249" s="72" t="s">
        <v>185</v>
      </c>
      <c r="D249" s="22" t="s">
        <v>6</v>
      </c>
      <c r="E249" s="54">
        <v>72.482929875032184</v>
      </c>
      <c r="F249" s="10">
        <f t="shared" si="24"/>
        <v>72.482929875032184</v>
      </c>
    </row>
    <row r="250" spans="2:6" ht="15.75" x14ac:dyDescent="0.25">
      <c r="B250" s="43">
        <v>13</v>
      </c>
      <c r="C250" s="72" t="s">
        <v>186</v>
      </c>
      <c r="D250" s="22" t="s">
        <v>6</v>
      </c>
      <c r="E250" s="54">
        <v>55.401432313027392</v>
      </c>
      <c r="F250" s="10">
        <f t="shared" si="24"/>
        <v>55.401432313027392</v>
      </c>
    </row>
    <row r="251" spans="2:6" ht="15.75" x14ac:dyDescent="0.25">
      <c r="B251" s="43">
        <v>14</v>
      </c>
      <c r="C251" s="72" t="s">
        <v>187</v>
      </c>
      <c r="D251" s="22" t="s">
        <v>6</v>
      </c>
      <c r="E251" s="54">
        <v>83.73946211811807</v>
      </c>
      <c r="F251" s="10">
        <f t="shared" si="24"/>
        <v>83.73946211811807</v>
      </c>
    </row>
    <row r="252" spans="2:6" ht="15.75" x14ac:dyDescent="0.25">
      <c r="B252" s="43">
        <v>15.1</v>
      </c>
      <c r="C252" s="72" t="s">
        <v>188</v>
      </c>
      <c r="D252" s="22" t="s">
        <v>6</v>
      </c>
      <c r="E252" s="54">
        <v>88.098062669407355</v>
      </c>
      <c r="F252" s="10">
        <f t="shared" si="24"/>
        <v>88.098062669407355</v>
      </c>
    </row>
    <row r="253" spans="2:6" ht="31.5" x14ac:dyDescent="0.25">
      <c r="B253" s="43">
        <v>16</v>
      </c>
      <c r="C253" s="72" t="s">
        <v>189</v>
      </c>
      <c r="D253" s="22" t="s">
        <v>6</v>
      </c>
      <c r="E253" s="54">
        <v>156.74884128181333</v>
      </c>
      <c r="F253" s="10">
        <f t="shared" si="24"/>
        <v>156.74884128181333</v>
      </c>
    </row>
    <row r="254" spans="2:6" ht="31.5" x14ac:dyDescent="0.25">
      <c r="B254" s="43">
        <v>17</v>
      </c>
      <c r="C254" s="72" t="s">
        <v>190</v>
      </c>
      <c r="D254" s="22" t="s">
        <v>6</v>
      </c>
      <c r="E254" s="54">
        <v>206.45884128181333</v>
      </c>
      <c r="F254" s="10">
        <f t="shared" si="24"/>
        <v>206.45884128181333</v>
      </c>
    </row>
    <row r="255" spans="2:6" ht="31.5" x14ac:dyDescent="0.25">
      <c r="B255" s="43">
        <v>18</v>
      </c>
      <c r="C255" s="72" t="s">
        <v>191</v>
      </c>
      <c r="D255" s="22" t="s">
        <v>6</v>
      </c>
      <c r="E255" s="54">
        <v>238.63384128181329</v>
      </c>
      <c r="F255" s="10">
        <f t="shared" si="24"/>
        <v>238.63384128181329</v>
      </c>
    </row>
    <row r="256" spans="2:6" ht="31.5" x14ac:dyDescent="0.25">
      <c r="B256" s="43">
        <v>19</v>
      </c>
      <c r="C256" s="72" t="s">
        <v>192</v>
      </c>
      <c r="D256" s="22" t="s">
        <v>6</v>
      </c>
      <c r="E256" s="54">
        <v>362.34038440338486</v>
      </c>
      <c r="F256" s="10">
        <f t="shared" si="24"/>
        <v>362.34038440338486</v>
      </c>
    </row>
    <row r="257" spans="2:6" ht="31.5" x14ac:dyDescent="0.25">
      <c r="B257" s="43">
        <v>20</v>
      </c>
      <c r="C257" s="72" t="s">
        <v>193</v>
      </c>
      <c r="D257" s="22" t="s">
        <v>6</v>
      </c>
      <c r="E257" s="54">
        <v>333.77095648335506</v>
      </c>
      <c r="F257" s="10">
        <f t="shared" si="24"/>
        <v>333.77095648335506</v>
      </c>
    </row>
    <row r="258" spans="2:6" ht="31.5" x14ac:dyDescent="0.25">
      <c r="B258" s="43">
        <v>21</v>
      </c>
      <c r="C258" s="72" t="s">
        <v>194</v>
      </c>
      <c r="D258" s="22" t="s">
        <v>6</v>
      </c>
      <c r="E258" s="54">
        <v>458.40984947974505</v>
      </c>
      <c r="F258" s="10">
        <f t="shared" si="24"/>
        <v>458.40984947974505</v>
      </c>
    </row>
    <row r="259" spans="2:6" ht="15.75" x14ac:dyDescent="0.25">
      <c r="B259" s="43">
        <v>22</v>
      </c>
      <c r="C259" s="72" t="s">
        <v>195</v>
      </c>
      <c r="D259" s="22" t="s">
        <v>6</v>
      </c>
      <c r="E259" s="54">
        <v>77.903929875032176</v>
      </c>
      <c r="F259" s="10">
        <f t="shared" si="24"/>
        <v>77.903929875032176</v>
      </c>
    </row>
    <row r="260" spans="2:6" ht="15.75" x14ac:dyDescent="0.25">
      <c r="B260" s="43">
        <v>23</v>
      </c>
      <c r="C260" s="72" t="s">
        <v>196</v>
      </c>
      <c r="D260" s="22" t="s">
        <v>6</v>
      </c>
      <c r="E260" s="54">
        <v>62.90392987503219</v>
      </c>
      <c r="F260" s="10">
        <f t="shared" si="24"/>
        <v>62.90392987503219</v>
      </c>
    </row>
    <row r="261" spans="2:6" ht="15.75" x14ac:dyDescent="0.25">
      <c r="B261" s="43">
        <v>24</v>
      </c>
      <c r="C261" s="72" t="s">
        <v>197</v>
      </c>
      <c r="D261" s="22" t="s">
        <v>6</v>
      </c>
      <c r="E261" s="54">
        <v>61.694929875032187</v>
      </c>
      <c r="F261" s="10">
        <f t="shared" si="24"/>
        <v>61.694929875032187</v>
      </c>
    </row>
    <row r="262" spans="2:6" ht="15.75" x14ac:dyDescent="0.25">
      <c r="B262" s="43">
        <v>25</v>
      </c>
      <c r="C262" s="72" t="s">
        <v>198</v>
      </c>
      <c r="D262" s="22" t="s">
        <v>6</v>
      </c>
      <c r="E262" s="54">
        <v>148.23214287142207</v>
      </c>
      <c r="F262" s="10">
        <f t="shared" si="24"/>
        <v>148.23214287142207</v>
      </c>
    </row>
    <row r="263" spans="2:6" ht="15.75" x14ac:dyDescent="0.25">
      <c r="B263" s="43">
        <v>26</v>
      </c>
      <c r="C263" s="72" t="s">
        <v>199</v>
      </c>
      <c r="D263" s="22" t="s">
        <v>6</v>
      </c>
      <c r="E263" s="54">
        <v>86.522142871422062</v>
      </c>
      <c r="F263" s="10">
        <f t="shared" si="24"/>
        <v>86.522142871422062</v>
      </c>
    </row>
    <row r="264" spans="2:6" ht="15.75" x14ac:dyDescent="0.25">
      <c r="B264" s="43">
        <v>27</v>
      </c>
      <c r="C264" s="72" t="s">
        <v>200</v>
      </c>
      <c r="D264" s="22" t="s">
        <v>6</v>
      </c>
      <c r="E264" s="54">
        <v>87.902347235022248</v>
      </c>
      <c r="F264" s="10">
        <f t="shared" si="24"/>
        <v>87.902347235022248</v>
      </c>
    </row>
    <row r="265" spans="2:6" ht="15.75" x14ac:dyDescent="0.25">
      <c r="B265" s="43">
        <v>28</v>
      </c>
      <c r="C265" s="67" t="s">
        <v>201</v>
      </c>
      <c r="D265" s="22" t="s">
        <v>6</v>
      </c>
      <c r="E265" s="54">
        <v>174.01404257335167</v>
      </c>
      <c r="F265" s="10">
        <f t="shared" si="24"/>
        <v>174.01404257335167</v>
      </c>
    </row>
    <row r="266" spans="2:6" ht="15.75" x14ac:dyDescent="0.25">
      <c r="B266" s="43">
        <v>29</v>
      </c>
      <c r="C266" s="67" t="s">
        <v>202</v>
      </c>
      <c r="D266" s="22" t="s">
        <v>6</v>
      </c>
      <c r="E266" s="54">
        <v>101.80714287142209</v>
      </c>
      <c r="F266" s="10">
        <f t="shared" si="24"/>
        <v>101.80714287142209</v>
      </c>
    </row>
    <row r="267" spans="2:6" ht="15.75" x14ac:dyDescent="0.25">
      <c r="B267" s="43">
        <v>30</v>
      </c>
      <c r="C267" s="67" t="s">
        <v>203</v>
      </c>
      <c r="D267" s="22" t="s">
        <v>6</v>
      </c>
      <c r="E267" s="54">
        <v>52.074299518652225</v>
      </c>
      <c r="F267" s="10">
        <f t="shared" si="24"/>
        <v>52.074299518652225</v>
      </c>
    </row>
    <row r="268" spans="2:6" ht="15.75" x14ac:dyDescent="0.25">
      <c r="B268" s="43">
        <v>31</v>
      </c>
      <c r="C268" s="67" t="s">
        <v>204</v>
      </c>
      <c r="D268" s="22" t="s">
        <v>6</v>
      </c>
      <c r="E268" s="54">
        <v>30.842099518652226</v>
      </c>
      <c r="F268" s="10">
        <f t="shared" si="24"/>
        <v>30.842099518652226</v>
      </c>
    </row>
    <row r="269" spans="2:6" ht="15.75" x14ac:dyDescent="0.25">
      <c r="B269" s="43">
        <v>32</v>
      </c>
      <c r="C269" s="67" t="s">
        <v>205</v>
      </c>
      <c r="D269" s="22" t="s">
        <v>6</v>
      </c>
      <c r="E269" s="54">
        <v>81.208773227802027</v>
      </c>
      <c r="F269" s="10">
        <f t="shared" si="24"/>
        <v>81.208773227802027</v>
      </c>
    </row>
    <row r="270" spans="2:6" ht="15.75" x14ac:dyDescent="0.25">
      <c r="B270" s="43">
        <v>33</v>
      </c>
      <c r="C270" s="67" t="s">
        <v>206</v>
      </c>
      <c r="D270" s="22" t="s">
        <v>6</v>
      </c>
      <c r="E270" s="54">
        <v>38.266425992779787</v>
      </c>
      <c r="F270" s="10">
        <f t="shared" si="24"/>
        <v>38.266425992779787</v>
      </c>
    </row>
    <row r="271" spans="2:6" ht="15.75" x14ac:dyDescent="0.25">
      <c r="B271" s="43">
        <v>34</v>
      </c>
      <c r="C271" s="67" t="s">
        <v>207</v>
      </c>
      <c r="D271" s="22" t="s">
        <v>6</v>
      </c>
      <c r="E271" s="54">
        <v>23.266425992779784</v>
      </c>
      <c r="F271" s="10">
        <f t="shared" si="24"/>
        <v>23.266425992779784</v>
      </c>
    </row>
    <row r="272" spans="2:6" ht="15.75" x14ac:dyDescent="0.25">
      <c r="B272" s="43">
        <v>35</v>
      </c>
      <c r="C272" s="67" t="s">
        <v>208</v>
      </c>
      <c r="D272" s="22" t="s">
        <v>6</v>
      </c>
      <c r="E272" s="54">
        <v>23.266425992779784</v>
      </c>
      <c r="F272" s="10">
        <f t="shared" si="24"/>
        <v>23.266425992779784</v>
      </c>
    </row>
    <row r="273" spans="2:6" ht="15.75" x14ac:dyDescent="0.25">
      <c r="B273" s="43">
        <v>36</v>
      </c>
      <c r="C273" s="67" t="s">
        <v>209</v>
      </c>
      <c r="D273" s="22" t="s">
        <v>6</v>
      </c>
      <c r="E273" s="54">
        <v>38.266425992779787</v>
      </c>
      <c r="F273" s="10">
        <f t="shared" si="24"/>
        <v>38.266425992779787</v>
      </c>
    </row>
    <row r="274" spans="2:6" ht="15.75" x14ac:dyDescent="0.25">
      <c r="B274" s="43">
        <v>37</v>
      </c>
      <c r="C274" s="67" t="s">
        <v>210</v>
      </c>
      <c r="D274" s="22" t="s">
        <v>6</v>
      </c>
      <c r="E274" s="54">
        <v>70.796142871422077</v>
      </c>
      <c r="F274" s="10">
        <f t="shared" si="24"/>
        <v>70.796142871422077</v>
      </c>
    </row>
    <row r="275" spans="2:6" ht="15.75" x14ac:dyDescent="0.25">
      <c r="B275" s="43">
        <v>38</v>
      </c>
      <c r="C275" s="67" t="s">
        <v>211</v>
      </c>
      <c r="D275" s="22" t="s">
        <v>6</v>
      </c>
      <c r="E275" s="54">
        <v>72.335560231412131</v>
      </c>
      <c r="F275" s="10">
        <f t="shared" si="24"/>
        <v>72.335560231412131</v>
      </c>
    </row>
    <row r="276" spans="2:6" ht="15.75" x14ac:dyDescent="0.25">
      <c r="B276" s="73"/>
      <c r="C276" s="70" t="s">
        <v>212</v>
      </c>
      <c r="D276" s="35"/>
      <c r="E276" s="57"/>
      <c r="F276" s="74"/>
    </row>
    <row r="277" spans="2:6" ht="31.5" x14ac:dyDescent="0.25">
      <c r="B277" s="73">
        <v>1</v>
      </c>
      <c r="C277" s="75" t="s">
        <v>213</v>
      </c>
      <c r="D277" s="24" t="s">
        <v>7</v>
      </c>
      <c r="E277" s="57">
        <v>111.91223303617461</v>
      </c>
      <c r="F277" s="74">
        <f t="shared" si="24"/>
        <v>111.91223303617461</v>
      </c>
    </row>
    <row r="278" spans="2:6" ht="15.75" x14ac:dyDescent="0.25">
      <c r="B278" s="73">
        <f>B277+1</f>
        <v>2</v>
      </c>
      <c r="C278" s="75" t="s">
        <v>214</v>
      </c>
      <c r="D278" s="24" t="str">
        <f>D277</f>
        <v>1 консультація</v>
      </c>
      <c r="E278" s="57">
        <v>119.26930387390235</v>
      </c>
      <c r="F278" s="74">
        <f t="shared" si="24"/>
        <v>119.26930387390235</v>
      </c>
    </row>
    <row r="279" spans="2:6" ht="47.25" x14ac:dyDescent="0.25">
      <c r="B279" s="73">
        <f t="shared" ref="B279:B342" si="25">B278+1</f>
        <v>3</v>
      </c>
      <c r="C279" s="75" t="s">
        <v>215</v>
      </c>
      <c r="D279" s="86" t="str">
        <f>D278</f>
        <v>1 консультація</v>
      </c>
      <c r="E279" s="57">
        <v>119.26930387390235</v>
      </c>
      <c r="F279" s="74">
        <f t="shared" si="24"/>
        <v>119.26930387390235</v>
      </c>
    </row>
    <row r="280" spans="2:6" ht="47.25" x14ac:dyDescent="0.25">
      <c r="B280" s="73">
        <f t="shared" si="25"/>
        <v>4</v>
      </c>
      <c r="C280" s="76" t="s">
        <v>216</v>
      </c>
      <c r="D280" s="86" t="str">
        <f>D279</f>
        <v>1 консультація</v>
      </c>
      <c r="E280" s="57">
        <v>119.26930387390235</v>
      </c>
      <c r="F280" s="74">
        <f t="shared" si="24"/>
        <v>119.26930387390235</v>
      </c>
    </row>
    <row r="281" spans="2:6" ht="31.5" x14ac:dyDescent="0.25">
      <c r="B281" s="73">
        <f t="shared" si="25"/>
        <v>5</v>
      </c>
      <c r="C281" s="76" t="s">
        <v>217</v>
      </c>
      <c r="D281" s="24" t="s">
        <v>6</v>
      </c>
      <c r="E281" s="57">
        <v>155.58362438857924</v>
      </c>
      <c r="F281" s="74">
        <f t="shared" si="24"/>
        <v>155.58362438857924</v>
      </c>
    </row>
    <row r="282" spans="2:6" ht="15.75" x14ac:dyDescent="0.25">
      <c r="B282" s="73">
        <f t="shared" si="25"/>
        <v>6</v>
      </c>
      <c r="C282" s="76" t="s">
        <v>218</v>
      </c>
      <c r="D282" s="24" t="s">
        <v>6</v>
      </c>
      <c r="E282" s="57">
        <v>111.90362438857926</v>
      </c>
      <c r="F282" s="74">
        <f t="shared" si="24"/>
        <v>111.90362438857926</v>
      </c>
    </row>
    <row r="283" spans="2:6" ht="31.5" x14ac:dyDescent="0.25">
      <c r="B283" s="73">
        <f t="shared" si="25"/>
        <v>7</v>
      </c>
      <c r="C283" s="76" t="s">
        <v>219</v>
      </c>
      <c r="D283" s="24" t="s">
        <v>6</v>
      </c>
      <c r="E283" s="57">
        <v>111.36158438857925</v>
      </c>
      <c r="F283" s="74">
        <f t="shared" si="24"/>
        <v>111.36158438857925</v>
      </c>
    </row>
    <row r="284" spans="2:6" ht="15.75" x14ac:dyDescent="0.25">
      <c r="B284" s="73">
        <f t="shared" si="25"/>
        <v>8</v>
      </c>
      <c r="C284" s="76" t="s">
        <v>220</v>
      </c>
      <c r="D284" s="24" t="s">
        <v>6</v>
      </c>
      <c r="E284" s="57">
        <v>86.725041748569311</v>
      </c>
      <c r="F284" s="74">
        <f t="shared" si="24"/>
        <v>86.725041748569311</v>
      </c>
    </row>
    <row r="285" spans="2:6" ht="31.5" x14ac:dyDescent="0.25">
      <c r="B285" s="73">
        <f t="shared" si="25"/>
        <v>9</v>
      </c>
      <c r="C285" s="76" t="s">
        <v>221</v>
      </c>
      <c r="D285" s="24" t="s">
        <v>6</v>
      </c>
      <c r="E285" s="57">
        <v>94.702641748569306</v>
      </c>
      <c r="F285" s="74">
        <f t="shared" si="24"/>
        <v>94.702641748569306</v>
      </c>
    </row>
    <row r="286" spans="2:6" ht="31.5" x14ac:dyDescent="0.25">
      <c r="B286" s="73">
        <f t="shared" si="25"/>
        <v>10</v>
      </c>
      <c r="C286" s="76" t="s">
        <v>222</v>
      </c>
      <c r="D286" s="24" t="s">
        <v>6</v>
      </c>
      <c r="E286" s="57">
        <v>93.63962438857925</v>
      </c>
      <c r="F286" s="74">
        <f t="shared" si="24"/>
        <v>93.63962438857925</v>
      </c>
    </row>
    <row r="287" spans="2:6" ht="31.5" x14ac:dyDescent="0.25">
      <c r="B287" s="73">
        <f t="shared" si="25"/>
        <v>11</v>
      </c>
      <c r="C287" s="76" t="s">
        <v>223</v>
      </c>
      <c r="D287" s="24" t="s">
        <v>6</v>
      </c>
      <c r="E287" s="57">
        <v>112.98704174856931</v>
      </c>
      <c r="F287" s="74">
        <f t="shared" si="24"/>
        <v>112.98704174856931</v>
      </c>
    </row>
    <row r="288" spans="2:6" ht="15.75" x14ac:dyDescent="0.25">
      <c r="B288" s="73">
        <f t="shared" si="25"/>
        <v>12</v>
      </c>
      <c r="C288" s="76" t="s">
        <v>224</v>
      </c>
      <c r="D288" s="24" t="s">
        <v>6</v>
      </c>
      <c r="E288" s="57">
        <v>78.561624388579247</v>
      </c>
      <c r="F288" s="74">
        <f t="shared" si="24"/>
        <v>78.561624388579247</v>
      </c>
    </row>
    <row r="289" spans="2:6" ht="15.75" x14ac:dyDescent="0.25">
      <c r="B289" s="73">
        <f t="shared" si="25"/>
        <v>13</v>
      </c>
      <c r="C289" s="76" t="s">
        <v>225</v>
      </c>
      <c r="D289" s="24" t="s">
        <v>6</v>
      </c>
      <c r="E289" s="57">
        <v>98.463153091498356</v>
      </c>
      <c r="F289" s="74">
        <f t="shared" si="24"/>
        <v>98.463153091498356</v>
      </c>
    </row>
    <row r="290" spans="2:6" ht="15.75" x14ac:dyDescent="0.25">
      <c r="B290" s="73">
        <f t="shared" si="25"/>
        <v>14</v>
      </c>
      <c r="C290" s="76" t="s">
        <v>226</v>
      </c>
      <c r="D290" s="24" t="s">
        <v>6</v>
      </c>
      <c r="E290" s="57">
        <v>146.73223516150762</v>
      </c>
      <c r="F290" s="74">
        <f t="shared" si="24"/>
        <v>146.73223516150762</v>
      </c>
    </row>
    <row r="291" spans="2:6" ht="15.75" x14ac:dyDescent="0.25">
      <c r="B291" s="73">
        <f t="shared" si="25"/>
        <v>15</v>
      </c>
      <c r="C291" s="76" t="s">
        <v>227</v>
      </c>
      <c r="D291" s="24" t="s">
        <v>6</v>
      </c>
      <c r="E291" s="57">
        <v>73.31968953068592</v>
      </c>
      <c r="F291" s="74">
        <f t="shared" si="24"/>
        <v>73.31968953068592</v>
      </c>
    </row>
    <row r="292" spans="2:6" ht="15.75" x14ac:dyDescent="0.25">
      <c r="B292" s="73">
        <f t="shared" si="25"/>
        <v>16</v>
      </c>
      <c r="C292" s="76" t="s">
        <v>228</v>
      </c>
      <c r="D292" s="24" t="s">
        <v>6</v>
      </c>
      <c r="E292" s="57">
        <v>124.36878637599906</v>
      </c>
      <c r="F292" s="74">
        <f t="shared" si="24"/>
        <v>124.36878637599906</v>
      </c>
    </row>
    <row r="293" spans="2:6" ht="15.75" x14ac:dyDescent="0.25">
      <c r="B293" s="73">
        <f t="shared" si="25"/>
        <v>17</v>
      </c>
      <c r="C293" s="76" t="s">
        <v>229</v>
      </c>
      <c r="D293" s="24" t="s">
        <v>6</v>
      </c>
      <c r="E293" s="57">
        <v>268.81791464683067</v>
      </c>
      <c r="F293" s="74">
        <f t="shared" si="24"/>
        <v>268.81791464683067</v>
      </c>
    </row>
    <row r="294" spans="2:6" ht="15.75" x14ac:dyDescent="0.25">
      <c r="B294" s="73">
        <f t="shared" si="25"/>
        <v>18</v>
      </c>
      <c r="C294" s="76" t="s">
        <v>230</v>
      </c>
      <c r="D294" s="24" t="s">
        <v>6</v>
      </c>
      <c r="E294" s="57">
        <v>268.81791464683067</v>
      </c>
      <c r="F294" s="74">
        <f t="shared" si="24"/>
        <v>268.81791464683067</v>
      </c>
    </row>
    <row r="295" spans="2:6" ht="15.75" x14ac:dyDescent="0.25">
      <c r="B295" s="73">
        <f t="shared" si="25"/>
        <v>19</v>
      </c>
      <c r="C295" s="76" t="s">
        <v>231</v>
      </c>
      <c r="D295" s="86" t="s">
        <v>6</v>
      </c>
      <c r="E295" s="57">
        <v>196.84139039616468</v>
      </c>
      <c r="F295" s="74">
        <f t="shared" si="24"/>
        <v>196.84139039616468</v>
      </c>
    </row>
    <row r="296" spans="2:6" ht="15.75" x14ac:dyDescent="0.25">
      <c r="B296" s="73">
        <f t="shared" si="25"/>
        <v>20</v>
      </c>
      <c r="C296" s="76" t="s">
        <v>232</v>
      </c>
      <c r="D296" s="86" t="s">
        <v>6</v>
      </c>
      <c r="E296" s="57">
        <v>411.72265927426048</v>
      </c>
      <c r="F296" s="74">
        <f t="shared" si="24"/>
        <v>411.72265927426048</v>
      </c>
    </row>
    <row r="297" spans="2:6" ht="15.75" x14ac:dyDescent="0.25">
      <c r="B297" s="73">
        <f t="shared" si="25"/>
        <v>21</v>
      </c>
      <c r="C297" s="76" t="s">
        <v>233</v>
      </c>
      <c r="D297" s="86" t="s">
        <v>6</v>
      </c>
      <c r="E297" s="57">
        <v>214.94448637599908</v>
      </c>
      <c r="F297" s="74">
        <f t="shared" si="24"/>
        <v>214.94448637599908</v>
      </c>
    </row>
    <row r="298" spans="2:6" ht="15.75" x14ac:dyDescent="0.25">
      <c r="B298" s="73">
        <f t="shared" si="25"/>
        <v>22</v>
      </c>
      <c r="C298" s="76" t="s">
        <v>234</v>
      </c>
      <c r="D298" s="86" t="s">
        <v>6</v>
      </c>
      <c r="E298" s="57">
        <v>311.05747275199815</v>
      </c>
      <c r="F298" s="74">
        <f t="shared" si="24"/>
        <v>311.05747275199815</v>
      </c>
    </row>
    <row r="299" spans="2:6" ht="15.75" x14ac:dyDescent="0.25">
      <c r="B299" s="73">
        <f t="shared" si="25"/>
        <v>23</v>
      </c>
      <c r="C299" s="76" t="s">
        <v>235</v>
      </c>
      <c r="D299" s="86" t="s">
        <v>6</v>
      </c>
      <c r="E299" s="57">
        <v>479.77400704802699</v>
      </c>
      <c r="F299" s="74">
        <f t="shared" si="24"/>
        <v>479.77400704802699</v>
      </c>
    </row>
    <row r="300" spans="2:6" ht="47.25" x14ac:dyDescent="0.25">
      <c r="B300" s="73">
        <f t="shared" si="25"/>
        <v>24</v>
      </c>
      <c r="C300" s="76" t="s">
        <v>236</v>
      </c>
      <c r="D300" s="86" t="s">
        <v>6</v>
      </c>
      <c r="E300" s="57">
        <v>557.10725912799728</v>
      </c>
      <c r="F300" s="74">
        <f t="shared" si="24"/>
        <v>557.10725912799728</v>
      </c>
    </row>
    <row r="301" spans="2:6" ht="15.75" x14ac:dyDescent="0.25">
      <c r="B301" s="73">
        <f t="shared" si="25"/>
        <v>25</v>
      </c>
      <c r="C301" s="76" t="s">
        <v>237</v>
      </c>
      <c r="D301" s="24" t="s">
        <v>6</v>
      </c>
      <c r="E301" s="57">
        <v>202.31568637599904</v>
      </c>
      <c r="F301" s="74">
        <f t="shared" si="24"/>
        <v>202.31568637599904</v>
      </c>
    </row>
    <row r="302" spans="2:6" ht="15.75" x14ac:dyDescent="0.25">
      <c r="B302" s="73">
        <f t="shared" si="25"/>
        <v>26</v>
      </c>
      <c r="C302" s="76" t="s">
        <v>238</v>
      </c>
      <c r="D302" s="24" t="s">
        <v>6</v>
      </c>
      <c r="E302" s="57">
        <v>187.44420560398373</v>
      </c>
      <c r="F302" s="74">
        <f t="shared" ref="F302:F353" si="26">E302</f>
        <v>187.44420560398373</v>
      </c>
    </row>
    <row r="303" spans="2:6" ht="15.75" x14ac:dyDescent="0.25">
      <c r="B303" s="73">
        <f t="shared" si="25"/>
        <v>27</v>
      </c>
      <c r="C303" s="76" t="s">
        <v>239</v>
      </c>
      <c r="D303" s="24" t="s">
        <v>6</v>
      </c>
      <c r="E303" s="57">
        <v>657.9931806479276</v>
      </c>
      <c r="F303" s="74">
        <f t="shared" si="26"/>
        <v>657.9931806479276</v>
      </c>
    </row>
    <row r="304" spans="2:6" ht="15.75" x14ac:dyDescent="0.25">
      <c r="B304" s="73">
        <f t="shared" si="25"/>
        <v>28</v>
      </c>
      <c r="C304" s="76" t="s">
        <v>240</v>
      </c>
      <c r="D304" s="24" t="s">
        <v>6</v>
      </c>
      <c r="E304" s="57">
        <v>322.80593845596928</v>
      </c>
      <c r="F304" s="74">
        <f t="shared" si="26"/>
        <v>322.80593845596928</v>
      </c>
    </row>
    <row r="305" spans="2:6" ht="15.75" x14ac:dyDescent="0.25">
      <c r="B305" s="73">
        <f t="shared" si="25"/>
        <v>29</v>
      </c>
      <c r="C305" s="76" t="s">
        <v>241</v>
      </c>
      <c r="D305" s="24" t="s">
        <v>6</v>
      </c>
      <c r="E305" s="57">
        <v>287.30166786722998</v>
      </c>
      <c r="F305" s="74">
        <f t="shared" si="26"/>
        <v>287.30166786722998</v>
      </c>
    </row>
    <row r="306" spans="2:6" ht="15.75" x14ac:dyDescent="0.25">
      <c r="B306" s="73">
        <f t="shared" si="25"/>
        <v>30</v>
      </c>
      <c r="C306" s="76" t="s">
        <v>242</v>
      </c>
      <c r="D306" s="24" t="s">
        <v>6</v>
      </c>
      <c r="E306" s="57">
        <v>266.48014132461805</v>
      </c>
      <c r="F306" s="74">
        <f t="shared" si="26"/>
        <v>266.48014132461805</v>
      </c>
    </row>
    <row r="307" spans="2:6" ht="15.75" x14ac:dyDescent="0.25">
      <c r="B307" s="73">
        <f t="shared" si="25"/>
        <v>31</v>
      </c>
      <c r="C307" s="76" t="s">
        <v>243</v>
      </c>
      <c r="D307" s="24" t="s">
        <v>6</v>
      </c>
      <c r="E307" s="57">
        <v>404.26247691193851</v>
      </c>
      <c r="F307" s="74">
        <f t="shared" si="26"/>
        <v>404.26247691193851</v>
      </c>
    </row>
    <row r="308" spans="2:6" ht="15.75" x14ac:dyDescent="0.25">
      <c r="B308" s="73">
        <f t="shared" si="25"/>
        <v>32</v>
      </c>
      <c r="C308" s="76" t="s">
        <v>244</v>
      </c>
      <c r="D308" s="24" t="s">
        <v>6</v>
      </c>
      <c r="E308" s="57">
        <v>251.11518637599906</v>
      </c>
      <c r="F308" s="74">
        <f t="shared" si="26"/>
        <v>251.11518637599906</v>
      </c>
    </row>
    <row r="309" spans="2:6" ht="31.5" x14ac:dyDescent="0.25">
      <c r="B309" s="73">
        <f t="shared" si="25"/>
        <v>33</v>
      </c>
      <c r="C309" s="76" t="s">
        <v>245</v>
      </c>
      <c r="D309" s="24" t="s">
        <v>6</v>
      </c>
      <c r="E309" s="57">
        <v>318.49111794129237</v>
      </c>
      <c r="F309" s="74">
        <f t="shared" si="26"/>
        <v>318.49111794129237</v>
      </c>
    </row>
    <row r="310" spans="2:6" ht="15.75" x14ac:dyDescent="0.25">
      <c r="B310" s="73">
        <f t="shared" si="25"/>
        <v>34</v>
      </c>
      <c r="C310" s="76" t="s">
        <v>246</v>
      </c>
      <c r="D310" s="24" t="s">
        <v>6</v>
      </c>
      <c r="E310" s="57">
        <v>274.00530560398374</v>
      </c>
      <c r="F310" s="74">
        <f t="shared" si="26"/>
        <v>274.00530560398374</v>
      </c>
    </row>
    <row r="311" spans="2:6" ht="15.75" x14ac:dyDescent="0.25">
      <c r="B311" s="73">
        <f t="shared" si="25"/>
        <v>35</v>
      </c>
      <c r="C311" s="76" t="s">
        <v>247</v>
      </c>
      <c r="D311" s="24" t="s">
        <v>6</v>
      </c>
      <c r="E311" s="57">
        <v>313.84357275199812</v>
      </c>
      <c r="F311" s="74">
        <f t="shared" si="26"/>
        <v>313.84357275199812</v>
      </c>
    </row>
    <row r="312" spans="2:6" ht="15.75" x14ac:dyDescent="0.25">
      <c r="B312" s="73">
        <f t="shared" si="25"/>
        <v>36</v>
      </c>
      <c r="C312" s="76" t="s">
        <v>248</v>
      </c>
      <c r="D312" s="24" t="s">
        <v>6</v>
      </c>
      <c r="E312" s="57">
        <v>576.05773573445992</v>
      </c>
      <c r="F312" s="74">
        <f t="shared" si="26"/>
        <v>576.05773573445992</v>
      </c>
    </row>
    <row r="313" spans="2:6" ht="15.75" x14ac:dyDescent="0.25">
      <c r="B313" s="73">
        <f t="shared" si="25"/>
        <v>37</v>
      </c>
      <c r="C313" s="76" t="s">
        <v>249</v>
      </c>
      <c r="D313" s="24" t="s">
        <v>6</v>
      </c>
      <c r="E313" s="57">
        <v>640.14042641666265</v>
      </c>
      <c r="F313" s="74">
        <f t="shared" si="26"/>
        <v>640.14042641666265</v>
      </c>
    </row>
    <row r="314" spans="2:6" ht="15.75" x14ac:dyDescent="0.25">
      <c r="B314" s="73">
        <f t="shared" si="25"/>
        <v>38</v>
      </c>
      <c r="C314" s="76" t="s">
        <v>250</v>
      </c>
      <c r="D314" s="24" t="s">
        <v>6</v>
      </c>
      <c r="E314" s="57">
        <v>459.44875912799722</v>
      </c>
      <c r="F314" s="74">
        <f t="shared" si="26"/>
        <v>459.44875912799722</v>
      </c>
    </row>
    <row r="315" spans="2:6" ht="15.75" x14ac:dyDescent="0.25">
      <c r="B315" s="73">
        <f t="shared" si="25"/>
        <v>39</v>
      </c>
      <c r="C315" s="76" t="s">
        <v>251</v>
      </c>
      <c r="D315" s="24" t="s">
        <v>6</v>
      </c>
      <c r="E315" s="57">
        <v>146.11620373598913</v>
      </c>
      <c r="F315" s="74">
        <f t="shared" si="26"/>
        <v>146.11620373598913</v>
      </c>
    </row>
    <row r="316" spans="2:6" ht="15.75" x14ac:dyDescent="0.25">
      <c r="B316" s="73">
        <f t="shared" si="25"/>
        <v>40</v>
      </c>
      <c r="C316" s="76" t="s">
        <v>252</v>
      </c>
      <c r="D316" s="24" t="s">
        <v>6</v>
      </c>
      <c r="E316" s="57">
        <v>146.11620373598913</v>
      </c>
      <c r="F316" s="74">
        <f t="shared" si="26"/>
        <v>146.11620373598913</v>
      </c>
    </row>
    <row r="317" spans="2:6" ht="15.75" x14ac:dyDescent="0.25">
      <c r="B317" s="73">
        <f t="shared" si="25"/>
        <v>41</v>
      </c>
      <c r="C317" s="76" t="s">
        <v>253</v>
      </c>
      <c r="D317" s="24" t="s">
        <v>6</v>
      </c>
      <c r="E317" s="57">
        <v>251.11518637599906</v>
      </c>
      <c r="F317" s="74">
        <f t="shared" si="26"/>
        <v>251.11518637599906</v>
      </c>
    </row>
    <row r="318" spans="2:6" ht="15.75" x14ac:dyDescent="0.25">
      <c r="B318" s="73">
        <f t="shared" si="25"/>
        <v>42</v>
      </c>
      <c r="C318" s="76" t="s">
        <v>254</v>
      </c>
      <c r="D318" s="24" t="s">
        <v>6</v>
      </c>
      <c r="E318" s="57">
        <v>217.15278637599906</v>
      </c>
      <c r="F318" s="74">
        <f t="shared" si="26"/>
        <v>217.15278637599906</v>
      </c>
    </row>
    <row r="319" spans="2:6" ht="15.75" x14ac:dyDescent="0.25">
      <c r="B319" s="73">
        <f t="shared" si="25"/>
        <v>43</v>
      </c>
      <c r="C319" s="76" t="s">
        <v>255</v>
      </c>
      <c r="D319" s="24" t="s">
        <v>6</v>
      </c>
      <c r="E319" s="57">
        <v>404.26247691193851</v>
      </c>
      <c r="F319" s="74">
        <f t="shared" si="26"/>
        <v>404.26247691193851</v>
      </c>
    </row>
    <row r="320" spans="2:6" ht="15.75" x14ac:dyDescent="0.25">
      <c r="B320" s="73">
        <f t="shared" si="25"/>
        <v>44</v>
      </c>
      <c r="C320" s="76" t="s">
        <v>256</v>
      </c>
      <c r="D320" s="24" t="s">
        <v>6</v>
      </c>
      <c r="E320" s="57">
        <v>498.46247691193855</v>
      </c>
      <c r="F320" s="74">
        <f t="shared" si="26"/>
        <v>498.46247691193855</v>
      </c>
    </row>
    <row r="321" spans="2:6" ht="15.75" x14ac:dyDescent="0.25">
      <c r="B321" s="73">
        <f t="shared" si="25"/>
        <v>45</v>
      </c>
      <c r="C321" s="76" t="s">
        <v>257</v>
      </c>
      <c r="D321" s="24" t="s">
        <v>6</v>
      </c>
      <c r="E321" s="57">
        <v>308.2437056039837</v>
      </c>
      <c r="F321" s="74">
        <f t="shared" si="26"/>
        <v>308.2437056039837</v>
      </c>
    </row>
    <row r="322" spans="2:6" ht="15.75" x14ac:dyDescent="0.25">
      <c r="B322" s="73">
        <f t="shared" si="25"/>
        <v>46</v>
      </c>
      <c r="C322" s="76" t="s">
        <v>258</v>
      </c>
      <c r="D322" s="24" t="s">
        <v>6</v>
      </c>
      <c r="E322" s="57">
        <v>404.26247691193851</v>
      </c>
      <c r="F322" s="74">
        <f t="shared" si="26"/>
        <v>404.26247691193851</v>
      </c>
    </row>
    <row r="323" spans="2:6" ht="15.75" x14ac:dyDescent="0.25">
      <c r="B323" s="73">
        <f t="shared" si="25"/>
        <v>47</v>
      </c>
      <c r="C323" s="76" t="s">
        <v>259</v>
      </c>
      <c r="D323" s="24" t="s">
        <v>6</v>
      </c>
      <c r="E323" s="57">
        <v>254.16259871330774</v>
      </c>
      <c r="F323" s="74">
        <f t="shared" si="26"/>
        <v>254.16259871330774</v>
      </c>
    </row>
    <row r="324" spans="2:6" ht="15.75" x14ac:dyDescent="0.25">
      <c r="B324" s="73">
        <f t="shared" si="25"/>
        <v>48</v>
      </c>
      <c r="C324" s="76" t="s">
        <v>260</v>
      </c>
      <c r="D324" s="24" t="s">
        <v>6</v>
      </c>
      <c r="E324" s="57">
        <v>463.90770143843099</v>
      </c>
      <c r="F324" s="74">
        <f t="shared" si="26"/>
        <v>463.90770143843099</v>
      </c>
    </row>
    <row r="325" spans="2:6" ht="15.75" x14ac:dyDescent="0.25">
      <c r="B325" s="73">
        <f t="shared" si="25"/>
        <v>49</v>
      </c>
      <c r="C325" s="76" t="s">
        <v>261</v>
      </c>
      <c r="D325" s="24" t="s">
        <v>6</v>
      </c>
      <c r="E325" s="57">
        <v>193.90273314724976</v>
      </c>
      <c r="F325" s="74">
        <f t="shared" si="26"/>
        <v>193.90273314724976</v>
      </c>
    </row>
    <row r="326" spans="2:6" ht="15.75" x14ac:dyDescent="0.25">
      <c r="B326" s="73">
        <f t="shared" si="25"/>
        <v>50</v>
      </c>
      <c r="C326" s="76" t="s">
        <v>262</v>
      </c>
      <c r="D326" s="24" t="s">
        <v>6</v>
      </c>
      <c r="E326" s="57">
        <v>491.90537763115401</v>
      </c>
      <c r="F326" s="74">
        <f t="shared" si="26"/>
        <v>491.90537763115401</v>
      </c>
    </row>
    <row r="327" spans="2:6" ht="15.75" x14ac:dyDescent="0.25">
      <c r="B327" s="73">
        <f t="shared" si="25"/>
        <v>51</v>
      </c>
      <c r="C327" s="76" t="s">
        <v>263</v>
      </c>
      <c r="D327" s="24" t="s">
        <v>6</v>
      </c>
      <c r="E327" s="57">
        <v>235.06783501524438</v>
      </c>
      <c r="F327" s="74">
        <f t="shared" si="26"/>
        <v>235.06783501524438</v>
      </c>
    </row>
    <row r="328" spans="2:6" ht="15.75" x14ac:dyDescent="0.25">
      <c r="B328" s="73">
        <f t="shared" si="25"/>
        <v>52</v>
      </c>
      <c r="C328" s="76" t="s">
        <v>264</v>
      </c>
      <c r="D328" s="24" t="s">
        <v>6</v>
      </c>
      <c r="E328" s="57">
        <v>322.80847275199807</v>
      </c>
      <c r="F328" s="74">
        <f t="shared" si="26"/>
        <v>322.80847275199807</v>
      </c>
    </row>
    <row r="329" spans="2:6" ht="15.75" x14ac:dyDescent="0.25">
      <c r="B329" s="73">
        <f t="shared" si="25"/>
        <v>53</v>
      </c>
      <c r="C329" s="76" t="s">
        <v>265</v>
      </c>
      <c r="D329" s="24" t="s">
        <v>6</v>
      </c>
      <c r="E329" s="57">
        <v>289.42956786722993</v>
      </c>
      <c r="F329" s="74">
        <f t="shared" si="26"/>
        <v>289.42956786722993</v>
      </c>
    </row>
    <row r="330" spans="2:6" ht="15.75" x14ac:dyDescent="0.25">
      <c r="B330" s="73">
        <f t="shared" si="25"/>
        <v>54</v>
      </c>
      <c r="C330" s="76" t="s">
        <v>266</v>
      </c>
      <c r="D330" s="24" t="s">
        <v>6</v>
      </c>
      <c r="E330" s="20">
        <v>339.23462139124348</v>
      </c>
      <c r="F330" s="74">
        <f t="shared" si="26"/>
        <v>339.23462139124348</v>
      </c>
    </row>
    <row r="331" spans="2:6" ht="15.75" x14ac:dyDescent="0.25">
      <c r="B331" s="73">
        <f t="shared" si="25"/>
        <v>55</v>
      </c>
      <c r="C331" s="76" t="s">
        <v>267</v>
      </c>
      <c r="D331" s="24" t="s">
        <v>6</v>
      </c>
      <c r="E331" s="20">
        <v>195.22956786722995</v>
      </c>
      <c r="F331" s="74">
        <f t="shared" si="26"/>
        <v>195.22956786722995</v>
      </c>
    </row>
    <row r="332" spans="2:6" ht="15.75" x14ac:dyDescent="0.25">
      <c r="B332" s="73">
        <f t="shared" si="25"/>
        <v>56</v>
      </c>
      <c r="C332" s="76" t="s">
        <v>268</v>
      </c>
      <c r="D332" s="24" t="s">
        <v>6</v>
      </c>
      <c r="E332" s="20">
        <v>210.22956786722995</v>
      </c>
      <c r="F332" s="74">
        <f t="shared" si="26"/>
        <v>210.22956786722995</v>
      </c>
    </row>
    <row r="333" spans="2:6" ht="15.75" x14ac:dyDescent="0.25">
      <c r="B333" s="73">
        <f t="shared" si="25"/>
        <v>57</v>
      </c>
      <c r="C333" s="76" t="s">
        <v>269</v>
      </c>
      <c r="D333" s="24" t="s">
        <v>6</v>
      </c>
      <c r="E333" s="20">
        <v>264.93931578725972</v>
      </c>
      <c r="F333" s="74">
        <f t="shared" si="26"/>
        <v>264.93931578725972</v>
      </c>
    </row>
    <row r="334" spans="2:6" ht="15.75" x14ac:dyDescent="0.25">
      <c r="B334" s="73">
        <f t="shared" si="25"/>
        <v>58</v>
      </c>
      <c r="C334" s="76" t="s">
        <v>270</v>
      </c>
      <c r="D334" s="24" t="s">
        <v>6</v>
      </c>
      <c r="E334" s="20">
        <v>225.10104863924528</v>
      </c>
      <c r="F334" s="74">
        <f t="shared" si="26"/>
        <v>225.10104863924528</v>
      </c>
    </row>
    <row r="335" spans="2:6" ht="31.5" x14ac:dyDescent="0.25">
      <c r="B335" s="73">
        <f t="shared" si="25"/>
        <v>59</v>
      </c>
      <c r="C335" s="76" t="s">
        <v>271</v>
      </c>
      <c r="D335" s="24" t="s">
        <v>6</v>
      </c>
      <c r="E335" s="20">
        <v>433.43462139124341</v>
      </c>
      <c r="F335" s="74">
        <f t="shared" si="26"/>
        <v>433.43462139124341</v>
      </c>
    </row>
    <row r="336" spans="2:6" ht="15.75" x14ac:dyDescent="0.25">
      <c r="B336" s="73">
        <f t="shared" si="25"/>
        <v>60</v>
      </c>
      <c r="C336" s="76" t="s">
        <v>272</v>
      </c>
      <c r="D336" s="24" t="s">
        <v>6</v>
      </c>
      <c r="E336" s="20">
        <v>289.42956786722993</v>
      </c>
      <c r="F336" s="74">
        <f t="shared" si="26"/>
        <v>289.42956786722993</v>
      </c>
    </row>
    <row r="337" spans="2:6" ht="15.75" x14ac:dyDescent="0.25">
      <c r="B337" s="73">
        <f t="shared" si="25"/>
        <v>61</v>
      </c>
      <c r="C337" s="76" t="s">
        <v>327</v>
      </c>
      <c r="D337" s="24" t="s">
        <v>6</v>
      </c>
      <c r="E337" s="20">
        <v>313.9198199472001</v>
      </c>
      <c r="F337" s="74">
        <f t="shared" si="26"/>
        <v>313.9198199472001</v>
      </c>
    </row>
    <row r="338" spans="2:6" ht="15.75" x14ac:dyDescent="0.25">
      <c r="B338" s="73">
        <f t="shared" si="25"/>
        <v>62</v>
      </c>
      <c r="C338" s="76" t="s">
        <v>273</v>
      </c>
      <c r="D338" s="24" t="s">
        <v>6</v>
      </c>
      <c r="E338" s="20">
        <v>130.90104863924529</v>
      </c>
      <c r="F338" s="74">
        <f t="shared" si="26"/>
        <v>130.90104863924529</v>
      </c>
    </row>
    <row r="339" spans="2:6" ht="15.75" x14ac:dyDescent="0.25">
      <c r="B339" s="73">
        <f t="shared" si="25"/>
        <v>63</v>
      </c>
      <c r="C339" s="76" t="s">
        <v>274</v>
      </c>
      <c r="D339" s="24" t="s">
        <v>6</v>
      </c>
      <c r="E339" s="20">
        <v>210.57758293527414</v>
      </c>
      <c r="F339" s="74">
        <f t="shared" si="26"/>
        <v>210.57758293527414</v>
      </c>
    </row>
    <row r="340" spans="2:6" ht="15.75" x14ac:dyDescent="0.25">
      <c r="B340" s="73">
        <f t="shared" si="25"/>
        <v>64</v>
      </c>
      <c r="C340" s="76" t="s">
        <v>275</v>
      </c>
      <c r="D340" s="24" t="s">
        <v>6</v>
      </c>
      <c r="E340" s="20">
        <v>139.06446599923535</v>
      </c>
      <c r="F340" s="74">
        <f t="shared" si="26"/>
        <v>139.06446599923535</v>
      </c>
    </row>
    <row r="341" spans="2:6" ht="15.75" x14ac:dyDescent="0.25">
      <c r="B341" s="73">
        <f t="shared" si="25"/>
        <v>65</v>
      </c>
      <c r="C341" s="76" t="s">
        <v>328</v>
      </c>
      <c r="D341" s="24" t="s">
        <v>6</v>
      </c>
      <c r="E341" s="20">
        <v>195.22956786722995</v>
      </c>
      <c r="F341" s="74">
        <f t="shared" si="26"/>
        <v>195.22956786722995</v>
      </c>
    </row>
    <row r="342" spans="2:6" ht="15.75" x14ac:dyDescent="0.25">
      <c r="B342" s="73">
        <f t="shared" si="25"/>
        <v>66</v>
      </c>
      <c r="C342" s="76" t="s">
        <v>276</v>
      </c>
      <c r="D342" s="24" t="s">
        <v>6</v>
      </c>
      <c r="E342" s="20">
        <v>104.34220387390233</v>
      </c>
      <c r="F342" s="74">
        <f t="shared" si="26"/>
        <v>104.34220387390233</v>
      </c>
    </row>
    <row r="343" spans="2:6" ht="15.75" x14ac:dyDescent="0.25">
      <c r="B343" s="73">
        <f t="shared" ref="B343:B353" si="27">B342+1</f>
        <v>67</v>
      </c>
      <c r="C343" s="76" t="s">
        <v>277</v>
      </c>
      <c r="D343" s="24" t="s">
        <v>6</v>
      </c>
      <c r="E343" s="20">
        <v>112.50562123389241</v>
      </c>
      <c r="F343" s="74">
        <f t="shared" si="26"/>
        <v>112.50562123389241</v>
      </c>
    </row>
    <row r="344" spans="2:6" ht="15.75" x14ac:dyDescent="0.25">
      <c r="B344" s="73">
        <f t="shared" si="27"/>
        <v>68</v>
      </c>
      <c r="C344" s="76" t="s">
        <v>278</v>
      </c>
      <c r="D344" s="24" t="s">
        <v>6</v>
      </c>
      <c r="E344" s="20">
        <v>289.42956786722993</v>
      </c>
      <c r="F344" s="74">
        <f t="shared" si="26"/>
        <v>289.42956786722993</v>
      </c>
    </row>
    <row r="345" spans="2:6" ht="15.75" x14ac:dyDescent="0.25">
      <c r="B345" s="73">
        <f t="shared" si="27"/>
        <v>69</v>
      </c>
      <c r="C345" s="76" t="s">
        <v>240</v>
      </c>
      <c r="D345" s="24" t="s">
        <v>6</v>
      </c>
      <c r="E345" s="20">
        <v>219.71981994720008</v>
      </c>
      <c r="F345" s="74">
        <f t="shared" si="26"/>
        <v>219.71981994720008</v>
      </c>
    </row>
    <row r="346" spans="2:6" ht="15.75" x14ac:dyDescent="0.25">
      <c r="B346" s="73">
        <f t="shared" si="27"/>
        <v>70</v>
      </c>
      <c r="C346" s="76" t="s">
        <v>279</v>
      </c>
      <c r="D346" s="24" t="s">
        <v>6</v>
      </c>
      <c r="E346" s="20">
        <v>249.59130071921552</v>
      </c>
      <c r="F346" s="74">
        <f t="shared" si="26"/>
        <v>249.59130071921552</v>
      </c>
    </row>
    <row r="347" spans="2:6" ht="15.75" x14ac:dyDescent="0.25">
      <c r="B347" s="73">
        <f t="shared" si="27"/>
        <v>71</v>
      </c>
      <c r="C347" s="76" t="s">
        <v>280</v>
      </c>
      <c r="D347" s="24" t="s">
        <v>6</v>
      </c>
      <c r="E347" s="20">
        <v>112.50562123389241</v>
      </c>
      <c r="F347" s="74">
        <f t="shared" si="26"/>
        <v>112.50562123389241</v>
      </c>
    </row>
    <row r="348" spans="2:6" ht="15.75" x14ac:dyDescent="0.25">
      <c r="B348" s="73">
        <f t="shared" si="27"/>
        <v>72</v>
      </c>
      <c r="C348" s="76" t="s">
        <v>281</v>
      </c>
      <c r="D348" s="24" t="s">
        <v>6</v>
      </c>
      <c r="E348" s="20">
        <v>284.04833917518476</v>
      </c>
      <c r="F348" s="74">
        <f t="shared" si="26"/>
        <v>284.04833917518476</v>
      </c>
    </row>
    <row r="349" spans="2:6" ht="15.75" x14ac:dyDescent="0.25">
      <c r="B349" s="73">
        <f t="shared" si="27"/>
        <v>73</v>
      </c>
      <c r="C349" s="76" t="s">
        <v>282</v>
      </c>
      <c r="D349" s="24" t="s">
        <v>6</v>
      </c>
      <c r="E349" s="20">
        <v>378.2483391751847</v>
      </c>
      <c r="F349" s="74">
        <f t="shared" si="26"/>
        <v>378.2483391751847</v>
      </c>
    </row>
    <row r="350" spans="2:6" ht="15.75" x14ac:dyDescent="0.25">
      <c r="B350" s="73">
        <f t="shared" si="27"/>
        <v>74</v>
      </c>
      <c r="C350" s="76" t="s">
        <v>283</v>
      </c>
      <c r="D350" s="24" t="s">
        <v>6</v>
      </c>
      <c r="E350" s="57">
        <v>130.90104863924529</v>
      </c>
      <c r="F350" s="74">
        <f t="shared" si="26"/>
        <v>130.90104863924529</v>
      </c>
    </row>
    <row r="351" spans="2:6" ht="15.75" x14ac:dyDescent="0.25">
      <c r="B351" s="73">
        <f t="shared" si="27"/>
        <v>75</v>
      </c>
      <c r="C351" s="76" t="s">
        <v>284</v>
      </c>
      <c r="D351" s="24" t="str">
        <f>D350</f>
        <v>1 процедура</v>
      </c>
      <c r="E351" s="57">
        <v>82.899364131240802</v>
      </c>
      <c r="F351" s="74">
        <f t="shared" si="26"/>
        <v>82.899364131240802</v>
      </c>
    </row>
    <row r="352" spans="2:6" ht="15.75" x14ac:dyDescent="0.25">
      <c r="B352" s="73">
        <f t="shared" si="27"/>
        <v>76</v>
      </c>
      <c r="C352" s="76" t="s">
        <v>285</v>
      </c>
      <c r="D352" s="24" t="str">
        <f>D351</f>
        <v>1 процедура</v>
      </c>
      <c r="E352" s="57">
        <v>155.39130071921551</v>
      </c>
      <c r="F352" s="74">
        <f t="shared" si="26"/>
        <v>155.39130071921551</v>
      </c>
    </row>
    <row r="353" spans="2:10" ht="15.75" x14ac:dyDescent="0.25">
      <c r="B353" s="73">
        <f t="shared" si="27"/>
        <v>77</v>
      </c>
      <c r="C353" s="76" t="s">
        <v>286</v>
      </c>
      <c r="D353" s="24" t="s">
        <v>6</v>
      </c>
      <c r="E353" s="57">
        <v>313.9198199472001</v>
      </c>
      <c r="F353" s="74">
        <f t="shared" si="26"/>
        <v>313.9198199472001</v>
      </c>
    </row>
    <row r="354" spans="2:10" ht="15.75" x14ac:dyDescent="0.25">
      <c r="B354" s="73"/>
      <c r="C354" s="70" t="s">
        <v>9</v>
      </c>
      <c r="D354" s="35"/>
      <c r="E354" s="57"/>
      <c r="F354" s="74"/>
    </row>
    <row r="355" spans="2:10" ht="15.75" x14ac:dyDescent="0.25">
      <c r="B355" s="73">
        <v>1</v>
      </c>
      <c r="C355" s="77" t="str">
        <f>[4]прейскурант!C12</f>
        <v>Ультразвук</v>
      </c>
      <c r="D355" s="24" t="s">
        <v>6</v>
      </c>
      <c r="E355" s="57">
        <v>61.569966966426861</v>
      </c>
      <c r="F355" s="74">
        <f t="shared" ref="F355:F403" si="28">E355</f>
        <v>61.569966966426861</v>
      </c>
      <c r="G355" s="15"/>
      <c r="H355" s="15"/>
      <c r="I355" s="15"/>
      <c r="J355" s="15"/>
    </row>
    <row r="356" spans="2:10" ht="15.75" x14ac:dyDescent="0.25">
      <c r="B356" s="73">
        <f>B355+1</f>
        <v>2</v>
      </c>
      <c r="C356" s="77" t="str">
        <f>[4]прейскурант!C13</f>
        <v>Електрофорез</v>
      </c>
      <c r="D356" s="24" t="str">
        <f>D355</f>
        <v>1 процедура</v>
      </c>
      <c r="E356" s="57">
        <v>88.042221822541975</v>
      </c>
      <c r="F356" s="74">
        <f t="shared" si="28"/>
        <v>88.042221822541975</v>
      </c>
      <c r="G356" s="15"/>
      <c r="H356" s="15"/>
      <c r="I356" s="15"/>
      <c r="J356" s="15"/>
    </row>
    <row r="357" spans="2:10" ht="15.75" x14ac:dyDescent="0.25">
      <c r="B357" s="73">
        <f t="shared" ref="B357:B378" si="29">B356+1</f>
        <v>3</v>
      </c>
      <c r="C357" s="77" t="str">
        <f>[4]прейскурант!C14</f>
        <v>Гальванізація медіальних нервів</v>
      </c>
      <c r="D357" s="24" t="str">
        <f t="shared" ref="D357:D391" si="30">D356</f>
        <v>1 процедура</v>
      </c>
      <c r="E357" s="57">
        <v>79.370922981614711</v>
      </c>
      <c r="F357" s="74">
        <f t="shared" si="28"/>
        <v>79.370922981614711</v>
      </c>
      <c r="G357" s="15"/>
      <c r="H357" s="15"/>
      <c r="I357" s="15"/>
      <c r="J357" s="15"/>
    </row>
    <row r="358" spans="2:10" ht="15.75" x14ac:dyDescent="0.25">
      <c r="B358" s="73">
        <f t="shared" si="29"/>
        <v>4</v>
      </c>
      <c r="C358" s="77" t="str">
        <f>[4]прейскурант!C15</f>
        <v>Діодинамік</v>
      </c>
      <c r="D358" s="24" t="str">
        <f t="shared" si="30"/>
        <v>1 процедура</v>
      </c>
      <c r="E358" s="57">
        <v>83.615338259392487</v>
      </c>
      <c r="F358" s="74">
        <f t="shared" si="28"/>
        <v>83.615338259392487</v>
      </c>
      <c r="G358" s="15"/>
      <c r="H358" s="15"/>
      <c r="I358" s="15"/>
      <c r="J358" s="15"/>
    </row>
    <row r="359" spans="2:10" ht="15.75" x14ac:dyDescent="0.25">
      <c r="B359" s="73">
        <f t="shared" si="29"/>
        <v>5</v>
      </c>
      <c r="C359" s="77" t="str">
        <f>[4]прейскурант!C16</f>
        <v>Ампліпульс</v>
      </c>
      <c r="D359" s="24" t="str">
        <f t="shared" si="30"/>
        <v>1 процедура</v>
      </c>
      <c r="E359" s="57">
        <v>76.019229696243002</v>
      </c>
      <c r="F359" s="74">
        <f t="shared" si="28"/>
        <v>76.019229696243002</v>
      </c>
      <c r="G359" s="15"/>
      <c r="H359" s="15"/>
      <c r="I359" s="15"/>
      <c r="J359" s="15"/>
    </row>
    <row r="360" spans="2:10" ht="15.75" x14ac:dyDescent="0.25">
      <c r="B360" s="73">
        <f t="shared" si="29"/>
        <v>6</v>
      </c>
      <c r="C360" s="77" t="str">
        <f>[4]прейскурант!C17</f>
        <v>Проведення інгаляцій</v>
      </c>
      <c r="D360" s="24" t="str">
        <f t="shared" si="30"/>
        <v>1 процедура</v>
      </c>
      <c r="E360" s="57">
        <v>47.809851458832931</v>
      </c>
      <c r="F360" s="74">
        <f t="shared" si="28"/>
        <v>47.809851458832931</v>
      </c>
      <c r="G360" s="15"/>
      <c r="H360" s="15"/>
      <c r="I360" s="15"/>
      <c r="J360" s="15"/>
    </row>
    <row r="361" spans="2:10" ht="15.75" x14ac:dyDescent="0.25">
      <c r="B361" s="73">
        <f t="shared" si="29"/>
        <v>7</v>
      </c>
      <c r="C361" s="77" t="str">
        <f>[4]прейскурант!C18</f>
        <v>УВЧ</v>
      </c>
      <c r="D361" s="24" t="str">
        <f t="shared" si="30"/>
        <v>1 процедура</v>
      </c>
      <c r="E361" s="57">
        <v>73.792249049760187</v>
      </c>
      <c r="F361" s="74">
        <f t="shared" si="28"/>
        <v>73.792249049760187</v>
      </c>
      <c r="G361" s="15"/>
      <c r="H361" s="15"/>
      <c r="I361" s="15"/>
      <c r="J361" s="15"/>
    </row>
    <row r="362" spans="2:10" ht="15.75" x14ac:dyDescent="0.25">
      <c r="B362" s="73">
        <f t="shared" si="29"/>
        <v>8</v>
      </c>
      <c r="C362" s="77" t="str">
        <f>[4]прейскурант!C19</f>
        <v>Тубус кварц</v>
      </c>
      <c r="D362" s="24" t="str">
        <f t="shared" si="30"/>
        <v>1 процедура</v>
      </c>
      <c r="E362" s="57">
        <v>24.54305539568346</v>
      </c>
      <c r="F362" s="74">
        <f t="shared" si="28"/>
        <v>24.54305539568346</v>
      </c>
      <c r="G362" s="15"/>
      <c r="H362" s="15"/>
      <c r="I362" s="15"/>
      <c r="J362" s="15"/>
    </row>
    <row r="363" spans="2:10" ht="15.75" x14ac:dyDescent="0.25">
      <c r="B363" s="73">
        <f t="shared" si="29"/>
        <v>9</v>
      </c>
      <c r="C363" s="77" t="str">
        <f>[4]прейскурант!C20</f>
        <v>Кварц загальний</v>
      </c>
      <c r="D363" s="24" t="str">
        <f t="shared" si="30"/>
        <v>1 процедура</v>
      </c>
      <c r="E363" s="57">
        <v>22.949242895683454</v>
      </c>
      <c r="F363" s="74">
        <f t="shared" si="28"/>
        <v>22.949242895683454</v>
      </c>
      <c r="G363" s="15"/>
      <c r="H363" s="15"/>
      <c r="I363" s="15"/>
      <c r="J363" s="15"/>
    </row>
    <row r="364" spans="2:10" ht="15.75" x14ac:dyDescent="0.25">
      <c r="B364" s="73">
        <f t="shared" si="29"/>
        <v>10</v>
      </c>
      <c r="C364" s="77" t="str">
        <f>[4]прейскурант!C21</f>
        <v>Солюкс лампа</v>
      </c>
      <c r="D364" s="24" t="str">
        <f t="shared" si="30"/>
        <v>1 процедура</v>
      </c>
      <c r="E364" s="57">
        <v>63.007996362909672</v>
      </c>
      <c r="F364" s="74">
        <f t="shared" si="28"/>
        <v>63.007996362909672</v>
      </c>
      <c r="G364" s="15"/>
      <c r="H364" s="15"/>
      <c r="I364" s="15"/>
      <c r="J364" s="15"/>
    </row>
    <row r="365" spans="2:10" ht="15.75" x14ac:dyDescent="0.25">
      <c r="B365" s="73">
        <f t="shared" si="29"/>
        <v>11</v>
      </c>
      <c r="C365" s="77" t="str">
        <f>[4]прейскурант!C22</f>
        <v>Магнітотерапія</v>
      </c>
      <c r="D365" s="24" t="str">
        <f t="shared" si="30"/>
        <v>1 процедура</v>
      </c>
      <c r="E365" s="57">
        <v>70.301990003665935</v>
      </c>
      <c r="F365" s="74">
        <f t="shared" si="28"/>
        <v>70.301990003665935</v>
      </c>
      <c r="G365" s="15"/>
      <c r="H365" s="15"/>
      <c r="I365" s="15"/>
      <c r="J365" s="15"/>
    </row>
    <row r="366" spans="2:10" ht="15.75" x14ac:dyDescent="0.25">
      <c r="B366" s="73">
        <f t="shared" si="29"/>
        <v>12</v>
      </c>
      <c r="C366" s="77" t="str">
        <f>[4]прейскурант!C23</f>
        <v>Магніто-лазаро-терапія</v>
      </c>
      <c r="D366" s="24" t="str">
        <f t="shared" si="30"/>
        <v>1 процедура</v>
      </c>
      <c r="E366" s="57">
        <v>68.589554076738608</v>
      </c>
      <c r="F366" s="74">
        <f t="shared" si="28"/>
        <v>68.589554076738608</v>
      </c>
      <c r="G366" s="15"/>
      <c r="H366" s="15"/>
      <c r="I366" s="15"/>
      <c r="J366" s="15"/>
    </row>
    <row r="367" spans="2:10" ht="15.75" x14ac:dyDescent="0.25">
      <c r="B367" s="73">
        <f t="shared" si="29"/>
        <v>13</v>
      </c>
      <c r="C367" s="77" t="str">
        <f>[4]прейскурант!C24</f>
        <v>Озокеритолікування</v>
      </c>
      <c r="D367" s="24" t="str">
        <f t="shared" si="30"/>
        <v>1 процедура</v>
      </c>
      <c r="E367" s="57">
        <v>91.082026822541962</v>
      </c>
      <c r="F367" s="74">
        <f t="shared" si="28"/>
        <v>91.082026822541962</v>
      </c>
      <c r="G367" s="15"/>
      <c r="H367" s="15"/>
      <c r="I367" s="15"/>
      <c r="J367" s="15"/>
    </row>
    <row r="368" spans="2:10" ht="15.75" x14ac:dyDescent="0.25">
      <c r="B368" s="73">
        <f t="shared" si="29"/>
        <v>14</v>
      </c>
      <c r="C368" s="77" t="str">
        <f>[4]прейскурант!C25</f>
        <v>Проведення електронейростимуляції</v>
      </c>
      <c r="D368" s="24" t="str">
        <f t="shared" si="30"/>
        <v>1 процедура</v>
      </c>
      <c r="E368" s="57">
        <v>82.643258473221437</v>
      </c>
      <c r="F368" s="74">
        <f t="shared" si="28"/>
        <v>82.643258473221437</v>
      </c>
      <c r="G368" s="15"/>
      <c r="H368" s="15"/>
      <c r="I368" s="15"/>
      <c r="J368" s="15"/>
    </row>
    <row r="369" spans="2:10" ht="15.75" x14ac:dyDescent="0.25">
      <c r="B369" s="73">
        <f t="shared" si="29"/>
        <v>15</v>
      </c>
      <c r="C369" s="77" t="str">
        <f>[4]прейскурант!C26</f>
        <v>Комбінована електротерапія</v>
      </c>
      <c r="D369" s="24" t="str">
        <f t="shared" si="30"/>
        <v>1 процедура</v>
      </c>
      <c r="E369" s="57">
        <v>68.589554076738608</v>
      </c>
      <c r="F369" s="74">
        <f t="shared" si="28"/>
        <v>68.589554076738608</v>
      </c>
      <c r="G369" s="15"/>
      <c r="H369" s="15"/>
      <c r="I369" s="15"/>
      <c r="J369" s="15"/>
    </row>
    <row r="370" spans="2:10" ht="15.75" x14ac:dyDescent="0.25">
      <c r="B370" s="43">
        <f t="shared" si="29"/>
        <v>16</v>
      </c>
      <c r="C370" s="77" t="str">
        <f>[4]прейскурант!C27</f>
        <v>Комірець по Щербаку</v>
      </c>
      <c r="D370" s="25" t="str">
        <f t="shared" si="30"/>
        <v>1 процедура</v>
      </c>
      <c r="E370" s="54">
        <v>94.666250599520367</v>
      </c>
      <c r="F370" s="78">
        <f t="shared" si="28"/>
        <v>94.666250599520367</v>
      </c>
      <c r="G370" s="15"/>
      <c r="H370" s="15"/>
      <c r="I370" s="15"/>
      <c r="J370" s="15"/>
    </row>
    <row r="371" spans="2:10" ht="15.75" x14ac:dyDescent="0.25">
      <c r="B371" s="43">
        <f t="shared" si="29"/>
        <v>17</v>
      </c>
      <c r="C371" s="77" t="str">
        <f>[4]прейскурант!C28</f>
        <v>Індуктотермія</v>
      </c>
      <c r="D371" s="25" t="str">
        <f t="shared" si="30"/>
        <v>1 процедура</v>
      </c>
      <c r="E371" s="54">
        <v>73.792249049760187</v>
      </c>
      <c r="F371" s="78">
        <f t="shared" si="28"/>
        <v>73.792249049760187</v>
      </c>
      <c r="G371" s="15"/>
      <c r="H371" s="15"/>
      <c r="I371" s="15"/>
      <c r="J371" s="15"/>
    </row>
    <row r="372" spans="2:10" ht="15.75" x14ac:dyDescent="0.25">
      <c r="B372" s="43">
        <f t="shared" si="29"/>
        <v>18</v>
      </c>
      <c r="C372" s="77" t="str">
        <f>[4]прейскурант!C29</f>
        <v>Дарсанвалізація</v>
      </c>
      <c r="D372" s="25" t="str">
        <f t="shared" si="30"/>
        <v>1 процедура</v>
      </c>
      <c r="E372" s="54">
        <v>64.38925824340528</v>
      </c>
      <c r="F372" s="78">
        <f t="shared" si="28"/>
        <v>64.38925824340528</v>
      </c>
      <c r="G372" s="15"/>
      <c r="H372" s="15"/>
      <c r="I372" s="15"/>
      <c r="J372" s="15"/>
    </row>
    <row r="373" spans="2:10" ht="15.75" x14ac:dyDescent="0.25">
      <c r="B373" s="43">
        <f t="shared" si="29"/>
        <v>19</v>
      </c>
      <c r="C373" s="77" t="str">
        <f>[4]прейскурант!C30</f>
        <v>Електрофорез (діти)</v>
      </c>
      <c r="D373" s="25" t="str">
        <f t="shared" si="30"/>
        <v>1 процедура</v>
      </c>
      <c r="E373" s="54">
        <v>68.969154076738619</v>
      </c>
      <c r="F373" s="78">
        <f t="shared" si="28"/>
        <v>68.969154076738619</v>
      </c>
      <c r="G373" s="15"/>
      <c r="H373" s="15"/>
      <c r="I373" s="15"/>
      <c r="J373" s="15"/>
    </row>
    <row r="374" spans="2:10" ht="15.75" x14ac:dyDescent="0.25">
      <c r="B374" s="43">
        <f t="shared" si="29"/>
        <v>20</v>
      </c>
      <c r="C374" s="77" t="str">
        <f>[4]прейскурант!C31</f>
        <v>Інгаляція (діти)</v>
      </c>
      <c r="D374" s="25" t="str">
        <f t="shared" si="30"/>
        <v>1 процедура</v>
      </c>
      <c r="E374" s="54">
        <v>57.975940117905679</v>
      </c>
      <c r="F374" s="78">
        <f t="shared" si="28"/>
        <v>57.975940117905679</v>
      </c>
      <c r="G374" s="15"/>
      <c r="H374" s="15"/>
      <c r="I374" s="15"/>
      <c r="J374" s="15"/>
    </row>
    <row r="375" spans="2:10" ht="15.75" x14ac:dyDescent="0.25">
      <c r="B375" s="43">
        <f t="shared" si="29"/>
        <v>21</v>
      </c>
      <c r="C375" s="77" t="str">
        <f>[4]прейскурант!C32</f>
        <v>УВЧ (діти)</v>
      </c>
      <c r="D375" s="25" t="str">
        <f t="shared" si="30"/>
        <v>1 процедура</v>
      </c>
      <c r="E375" s="54">
        <v>95.095765410071948</v>
      </c>
      <c r="F375" s="78">
        <f t="shared" si="28"/>
        <v>95.095765410071948</v>
      </c>
      <c r="G375" s="15"/>
      <c r="H375" s="15"/>
      <c r="I375" s="15"/>
      <c r="J375" s="15"/>
    </row>
    <row r="376" spans="2:10" ht="15.75" x14ac:dyDescent="0.25">
      <c r="B376" s="43">
        <f t="shared" si="29"/>
        <v>22</v>
      </c>
      <c r="C376" s="77" t="str">
        <f>[4]прейскурант!C33</f>
        <v>Загальний кварц (діти)</v>
      </c>
      <c r="D376" s="25" t="str">
        <f t="shared" si="30"/>
        <v>1 процедура</v>
      </c>
      <c r="E376" s="54">
        <v>14.420406485371704</v>
      </c>
      <c r="F376" s="78">
        <f t="shared" si="28"/>
        <v>14.420406485371704</v>
      </c>
      <c r="G376" s="15"/>
      <c r="H376" s="15"/>
      <c r="I376" s="15"/>
      <c r="J376" s="15"/>
    </row>
    <row r="377" spans="2:10" ht="15.75" x14ac:dyDescent="0.25">
      <c r="B377" s="43">
        <f t="shared" si="29"/>
        <v>23</v>
      </c>
      <c r="C377" s="77" t="str">
        <f>[4]прейскурант!C34</f>
        <v>Солюкс (діти)</v>
      </c>
      <c r="D377" s="25" t="str">
        <f t="shared" si="30"/>
        <v>1 процедура</v>
      </c>
      <c r="E377" s="54">
        <v>45.351209792166273</v>
      </c>
      <c r="F377" s="78">
        <f t="shared" si="28"/>
        <v>45.351209792166273</v>
      </c>
      <c r="G377" s="15"/>
      <c r="H377" s="15"/>
      <c r="I377" s="15"/>
      <c r="J377" s="15"/>
    </row>
    <row r="378" spans="2:10" ht="15.75" x14ac:dyDescent="0.25">
      <c r="B378" s="43">
        <f t="shared" si="29"/>
        <v>24</v>
      </c>
      <c r="C378" s="77" t="str">
        <f>[4]прейскурант!C35</f>
        <v>Озокеритолікування (діти)</v>
      </c>
      <c r="D378" s="25" t="str">
        <f t="shared" si="30"/>
        <v>1 процедура</v>
      </c>
      <c r="E378" s="54">
        <v>76.847360807354121</v>
      </c>
      <c r="F378" s="78">
        <f t="shared" si="28"/>
        <v>76.847360807354121</v>
      </c>
      <c r="G378" s="15"/>
      <c r="H378" s="15"/>
      <c r="I378" s="15"/>
      <c r="J378" s="15"/>
    </row>
    <row r="379" spans="2:10" ht="31.5" x14ac:dyDescent="0.25">
      <c r="B379" s="43"/>
      <c r="C379" s="79" t="s">
        <v>318</v>
      </c>
      <c r="D379" s="25"/>
      <c r="E379" s="54"/>
      <c r="F379" s="78"/>
      <c r="G379" s="15"/>
      <c r="H379" s="15"/>
      <c r="I379" s="15"/>
      <c r="J379" s="15"/>
    </row>
    <row r="380" spans="2:10" ht="15.75" x14ac:dyDescent="0.25">
      <c r="B380" s="43">
        <v>1</v>
      </c>
      <c r="C380" s="80" t="str">
        <f>[5]Прейскурант!C14</f>
        <v>Виклик консультація вдома</v>
      </c>
      <c r="D380" s="25" t="s">
        <v>296</v>
      </c>
      <c r="E380" s="54">
        <v>432.13354798423074</v>
      </c>
      <c r="F380" s="78">
        <f t="shared" si="28"/>
        <v>432.13354798423074</v>
      </c>
      <c r="G380" s="15"/>
      <c r="H380" s="15"/>
      <c r="I380" s="15"/>
      <c r="J380" s="15"/>
    </row>
    <row r="381" spans="2:10" ht="15.75" x14ac:dyDescent="0.25">
      <c r="B381" s="43">
        <f>B380+1</f>
        <v>2</v>
      </c>
      <c r="C381" s="80" t="str">
        <f>[5]Прейскурант!C15</f>
        <v>Клінічний огляд пацієнтав стаціонарі:</v>
      </c>
      <c r="D381" s="25"/>
      <c r="E381" s="54"/>
      <c r="F381" s="78"/>
      <c r="G381" s="15"/>
      <c r="H381" s="15"/>
      <c r="I381" s="15"/>
      <c r="J381" s="15"/>
    </row>
    <row r="382" spans="2:10" ht="15.75" x14ac:dyDescent="0.25">
      <c r="B382" s="43" t="s">
        <v>307</v>
      </c>
      <c r="C382" s="80" t="str">
        <f>[5]Прейскурант!C16</f>
        <v>черепно-мозкові нерви</v>
      </c>
      <c r="D382" s="25" t="str">
        <f>D380</f>
        <v>1 обс.</v>
      </c>
      <c r="E382" s="54">
        <v>74.587437642496397</v>
      </c>
      <c r="F382" s="78">
        <f t="shared" si="28"/>
        <v>74.587437642496397</v>
      </c>
      <c r="G382" s="15"/>
      <c r="H382" s="15"/>
      <c r="I382" s="15"/>
      <c r="J382" s="15"/>
    </row>
    <row r="383" spans="2:10" ht="15.75" x14ac:dyDescent="0.25">
      <c r="B383" s="43" t="s">
        <v>308</v>
      </c>
      <c r="C383" s="80" t="str">
        <f>[5]Прейскурант!C17</f>
        <v>менінгіальні симптоми</v>
      </c>
      <c r="D383" s="25" t="str">
        <f t="shared" si="30"/>
        <v>1 обс.</v>
      </c>
      <c r="E383" s="54">
        <v>60.215427501243241</v>
      </c>
      <c r="F383" s="78">
        <f t="shared" si="28"/>
        <v>60.215427501243241</v>
      </c>
      <c r="G383" s="15"/>
      <c r="H383" s="15"/>
      <c r="I383" s="15"/>
      <c r="J383" s="15"/>
    </row>
    <row r="384" spans="2:10" ht="15.75" x14ac:dyDescent="0.25">
      <c r="B384" s="43" t="s">
        <v>309</v>
      </c>
      <c r="C384" s="80" t="str">
        <f>[5]Прейскурант!C18</f>
        <v>чутлива сфера</v>
      </c>
      <c r="D384" s="25" t="str">
        <f t="shared" si="30"/>
        <v>1 обс.</v>
      </c>
      <c r="E384" s="54">
        <v>74.587437642496397</v>
      </c>
      <c r="F384" s="78">
        <f t="shared" si="28"/>
        <v>74.587437642496397</v>
      </c>
      <c r="G384" s="15"/>
      <c r="H384" s="15"/>
      <c r="I384" s="15"/>
      <c r="J384" s="15"/>
    </row>
    <row r="385" spans="2:10" ht="15.75" x14ac:dyDescent="0.25">
      <c r="B385" s="43" t="s">
        <v>310</v>
      </c>
      <c r="C385" s="80" t="str">
        <f>[5]Прейскурант!C19</f>
        <v>рухова сфера</v>
      </c>
      <c r="D385" s="25" t="str">
        <f t="shared" si="30"/>
        <v>1 обс.</v>
      </c>
      <c r="E385" s="54">
        <v>74.587437642496397</v>
      </c>
      <c r="F385" s="78">
        <f t="shared" si="28"/>
        <v>74.587437642496397</v>
      </c>
      <c r="G385" s="15"/>
      <c r="H385" s="15"/>
      <c r="I385" s="15"/>
      <c r="J385" s="15"/>
    </row>
    <row r="386" spans="2:10" ht="15.75" x14ac:dyDescent="0.25">
      <c r="B386" s="43" t="s">
        <v>311</v>
      </c>
      <c r="C386" s="80" t="str">
        <f>[5]Прейскурант!C20</f>
        <v>рефлекторна сфера</v>
      </c>
      <c r="D386" s="25" t="str">
        <f t="shared" si="30"/>
        <v>1 обс.</v>
      </c>
      <c r="E386" s="54">
        <v>60.215427501243241</v>
      </c>
      <c r="F386" s="78">
        <f t="shared" si="28"/>
        <v>60.215427501243241</v>
      </c>
      <c r="G386" s="15"/>
      <c r="H386" s="15"/>
      <c r="I386" s="15"/>
      <c r="J386" s="15"/>
    </row>
    <row r="387" spans="2:10" ht="15.75" x14ac:dyDescent="0.25">
      <c r="B387" s="43" t="s">
        <v>312</v>
      </c>
      <c r="C387" s="80" t="str">
        <f>[5]Прейскурант!C21</f>
        <v>координаторна сфера</v>
      </c>
      <c r="D387" s="25" t="str">
        <f t="shared" si="30"/>
        <v>1 обс.</v>
      </c>
      <c r="E387" s="54">
        <v>60.215427501243241</v>
      </c>
      <c r="F387" s="78">
        <f t="shared" si="28"/>
        <v>60.215427501243241</v>
      </c>
      <c r="G387" s="15"/>
      <c r="H387" s="15"/>
      <c r="I387" s="15"/>
      <c r="J387" s="15"/>
    </row>
    <row r="388" spans="2:10" ht="15.75" x14ac:dyDescent="0.25">
      <c r="B388" s="43" t="s">
        <v>313</v>
      </c>
      <c r="C388" s="80" t="str">
        <f>[5]Прейскурант!C22</f>
        <v> оцінка вегетативної нервової системи</v>
      </c>
      <c r="D388" s="25" t="str">
        <f t="shared" si="30"/>
        <v>1 обс.</v>
      </c>
      <c r="E388" s="54">
        <v>60.215427501243241</v>
      </c>
      <c r="F388" s="78">
        <f t="shared" si="28"/>
        <v>60.215427501243241</v>
      </c>
      <c r="G388" s="15"/>
      <c r="H388" s="15"/>
      <c r="I388" s="15"/>
      <c r="J388" s="15"/>
    </row>
    <row r="389" spans="2:10" ht="15.75" x14ac:dyDescent="0.25">
      <c r="B389" s="43" t="s">
        <v>314</v>
      </c>
      <c r="C389" s="80" t="str">
        <f>[5]Прейскурант!C23</f>
        <v>оцінка когнінтивних функцій і психологічних станів</v>
      </c>
      <c r="D389" s="25" t="str">
        <f t="shared" si="30"/>
        <v>1 обс.</v>
      </c>
      <c r="E389" s="54">
        <v>117.07547820750906</v>
      </c>
      <c r="F389" s="78">
        <f t="shared" si="28"/>
        <v>117.07547820750906</v>
      </c>
      <c r="G389" s="15"/>
      <c r="H389" s="15"/>
      <c r="I389" s="15"/>
      <c r="J389" s="15"/>
    </row>
    <row r="390" spans="2:10" ht="15.75" x14ac:dyDescent="0.25">
      <c r="B390" s="43">
        <v>3</v>
      </c>
      <c r="C390" s="80" t="str">
        <f>[5]Прейскурант!C24</f>
        <v>Консультативний огляд в терапевтичному стаціонарі</v>
      </c>
      <c r="D390" s="25" t="str">
        <f t="shared" si="30"/>
        <v>1 обс.</v>
      </c>
      <c r="E390" s="54">
        <v>88.959447783749582</v>
      </c>
      <c r="F390" s="78">
        <f t="shared" si="28"/>
        <v>88.959447783749582</v>
      </c>
      <c r="G390" s="15"/>
      <c r="H390" s="15"/>
      <c r="I390" s="15"/>
      <c r="J390" s="15"/>
    </row>
    <row r="391" spans="2:10" ht="31.5" x14ac:dyDescent="0.25">
      <c r="B391" s="43">
        <v>4</v>
      </c>
      <c r="C391" s="80" t="str">
        <f>[5]Прейскурант!C25</f>
        <v xml:space="preserve">Диференціальна діагностика нервових захворювань і призначення лікування </v>
      </c>
      <c r="D391" s="25" t="str">
        <f t="shared" si="30"/>
        <v>1 обс.</v>
      </c>
      <c r="E391" s="54">
        <v>74.587437642496397</v>
      </c>
      <c r="F391" s="78">
        <f t="shared" si="28"/>
        <v>74.587437642496397</v>
      </c>
      <c r="G391" s="15"/>
      <c r="H391" s="15"/>
      <c r="I391" s="15"/>
      <c r="J391" s="15"/>
    </row>
    <row r="392" spans="2:10" ht="31.5" x14ac:dyDescent="0.25">
      <c r="B392" s="43"/>
      <c r="C392" s="79" t="s">
        <v>319</v>
      </c>
      <c r="D392" s="23"/>
      <c r="E392" s="54"/>
      <c r="F392" s="78"/>
      <c r="G392" s="15"/>
      <c r="H392" s="15"/>
      <c r="I392" s="15"/>
      <c r="J392" s="15"/>
    </row>
    <row r="393" spans="2:10" ht="15.75" x14ac:dyDescent="0.25">
      <c r="B393" s="43">
        <v>1</v>
      </c>
      <c r="C393" s="80" t="str">
        <f>[6]Прейскурант!C14</f>
        <v>Виклик консультація вдома</v>
      </c>
      <c r="D393" s="23" t="str">
        <f>D391</f>
        <v>1 обс.</v>
      </c>
      <c r="E393" s="54">
        <v>389.81357695923981</v>
      </c>
      <c r="F393" s="78">
        <f t="shared" si="28"/>
        <v>389.81357695923981</v>
      </c>
      <c r="G393" s="15"/>
      <c r="H393" s="15"/>
      <c r="I393" s="15"/>
      <c r="J393" s="15"/>
    </row>
    <row r="394" spans="2:10" ht="31.5" x14ac:dyDescent="0.25">
      <c r="B394" s="43">
        <v>2</v>
      </c>
      <c r="C394" s="80" t="str">
        <f>[6]Прейскурант!C15</f>
        <v>Огляд, консультація та рекомендація фармакологічних засобів для лікування неврологічних захворювань</v>
      </c>
      <c r="D394" s="23" t="str">
        <f>D391</f>
        <v>1 обс.</v>
      </c>
      <c r="E394" s="54">
        <v>78.379455027501834</v>
      </c>
      <c r="F394" s="78">
        <f t="shared" si="28"/>
        <v>78.379455027501834</v>
      </c>
      <c r="G394" s="15"/>
      <c r="H394" s="15"/>
      <c r="I394" s="15"/>
      <c r="J394" s="15"/>
    </row>
    <row r="395" spans="2:10" ht="31.5" x14ac:dyDescent="0.25">
      <c r="B395" s="43">
        <v>3</v>
      </c>
      <c r="C395" s="80" t="str">
        <f>[6]Прейскурант!C16</f>
        <v xml:space="preserve">Введення лікарських засобів:( без урахування лікарського препарату) </v>
      </c>
      <c r="D395" s="23"/>
      <c r="E395" s="54"/>
      <c r="F395" s="78"/>
      <c r="G395" s="15"/>
      <c r="H395" s="15"/>
      <c r="I395" s="15"/>
      <c r="J395" s="15"/>
    </row>
    <row r="396" spans="2:10" ht="15.75" x14ac:dyDescent="0.25">
      <c r="B396" s="43" t="s">
        <v>315</v>
      </c>
      <c r="C396" s="80" t="str">
        <f>[6]Прейскурант!C17</f>
        <v>внутрішньосуглобові</v>
      </c>
      <c r="D396" s="23" t="str">
        <f t="shared" ref="D396:D402" si="31">D394</f>
        <v>1 обс.</v>
      </c>
      <c r="E396" s="54">
        <v>67.534109138331246</v>
      </c>
      <c r="F396" s="78">
        <f t="shared" si="28"/>
        <v>67.534109138331246</v>
      </c>
      <c r="G396" s="15"/>
      <c r="H396" s="15"/>
      <c r="I396" s="15"/>
      <c r="J396" s="15"/>
    </row>
    <row r="397" spans="2:10" ht="15.75" x14ac:dyDescent="0.25">
      <c r="B397" s="43" t="s">
        <v>316</v>
      </c>
      <c r="C397" s="80" t="str">
        <f>[6]Прейскурант!C18</f>
        <v>навколосуглобові</v>
      </c>
      <c r="D397" s="23" t="str">
        <f>D396</f>
        <v>1 обс.</v>
      </c>
      <c r="E397" s="54">
        <v>67.534109138331246</v>
      </c>
      <c r="F397" s="78">
        <f t="shared" si="28"/>
        <v>67.534109138331246</v>
      </c>
      <c r="G397" s="15"/>
      <c r="H397" s="15"/>
      <c r="I397" s="15"/>
      <c r="J397" s="15"/>
    </row>
    <row r="398" spans="2:10" ht="15.75" x14ac:dyDescent="0.25">
      <c r="B398" s="43" t="s">
        <v>317</v>
      </c>
      <c r="C398" s="80" t="str">
        <f>[6]Прейскурант!C19</f>
        <v>паравертебрально</v>
      </c>
      <c r="D398" s="23" t="str">
        <f t="shared" si="31"/>
        <v>1 обс.</v>
      </c>
      <c r="E398" s="54">
        <v>67.534109138331246</v>
      </c>
      <c r="F398" s="78">
        <f t="shared" si="28"/>
        <v>67.534109138331246</v>
      </c>
      <c r="G398" s="15"/>
      <c r="H398" s="15"/>
      <c r="I398" s="15"/>
      <c r="J398" s="15"/>
    </row>
    <row r="399" spans="2:10" ht="15.75" x14ac:dyDescent="0.25">
      <c r="B399" s="43">
        <v>4</v>
      </c>
      <c r="C399" s="80" t="str">
        <f>[6]Прейскурант!C20</f>
        <v xml:space="preserve">Фармакопунктура ( без урахування лікарського препарату) </v>
      </c>
      <c r="D399" s="23" t="str">
        <f t="shared" si="31"/>
        <v>1 обс.</v>
      </c>
      <c r="E399" s="54">
        <v>78.379455027501834</v>
      </c>
      <c r="F399" s="78">
        <f t="shared" si="28"/>
        <v>78.379455027501834</v>
      </c>
      <c r="G399" s="15"/>
      <c r="H399" s="15"/>
      <c r="I399" s="15"/>
      <c r="J399" s="15"/>
    </row>
    <row r="400" spans="2:10" ht="15.75" x14ac:dyDescent="0.25">
      <c r="B400" s="43">
        <v>5</v>
      </c>
      <c r="C400" s="80" t="str">
        <f>[6]Прейскурант!C21</f>
        <v>Баночний (вакуумний) масаж</v>
      </c>
      <c r="D400" s="23" t="str">
        <f t="shared" si="31"/>
        <v>1 обс.</v>
      </c>
      <c r="E400" s="54">
        <v>78.379455027501834</v>
      </c>
      <c r="F400" s="78">
        <f t="shared" si="28"/>
        <v>78.379455027501834</v>
      </c>
      <c r="G400" s="15"/>
      <c r="H400" s="15"/>
      <c r="I400" s="15"/>
      <c r="J400" s="15"/>
    </row>
    <row r="401" spans="2:10" ht="15.75" x14ac:dyDescent="0.25">
      <c r="B401" s="43"/>
      <c r="C401" s="79" t="s">
        <v>297</v>
      </c>
      <c r="D401" s="23"/>
      <c r="E401" s="54"/>
      <c r="F401" s="78"/>
      <c r="G401" s="15"/>
      <c r="H401" s="15"/>
      <c r="I401" s="15"/>
      <c r="J401" s="15"/>
    </row>
    <row r="402" spans="2:10" ht="15.75" x14ac:dyDescent="0.25">
      <c r="B402" s="43">
        <v>1</v>
      </c>
      <c r="C402" s="80" t="str">
        <f>[7]Прейскурант!$C$14</f>
        <v>Прийом , огляд визначення методики лікування</v>
      </c>
      <c r="D402" s="23" t="str">
        <f t="shared" si="31"/>
        <v>1 обс.</v>
      </c>
      <c r="E402" s="54">
        <v>80.3</v>
      </c>
      <c r="F402" s="78">
        <f t="shared" si="28"/>
        <v>80.3</v>
      </c>
      <c r="G402" s="15"/>
      <c r="H402" s="15"/>
      <c r="I402" s="15"/>
      <c r="J402" s="15"/>
    </row>
    <row r="403" spans="2:10" ht="15.75" x14ac:dyDescent="0.25">
      <c r="B403" s="43">
        <f>B402+1</f>
        <v>2</v>
      </c>
      <c r="C403" s="80" t="str">
        <f>[7]Прейскурант!$C$15</f>
        <v>Логопедичне занняття</v>
      </c>
      <c r="D403" s="23" t="str">
        <f>D402</f>
        <v>1 обс.</v>
      </c>
      <c r="E403" s="54">
        <v>86.31</v>
      </c>
      <c r="F403" s="78">
        <f t="shared" si="28"/>
        <v>86.31</v>
      </c>
      <c r="G403" s="15"/>
      <c r="H403" s="15"/>
      <c r="I403" s="15"/>
      <c r="J403" s="15"/>
    </row>
    <row r="404" spans="2:10" ht="15.75" x14ac:dyDescent="0.25">
      <c r="B404" s="43"/>
      <c r="C404" s="81" t="s">
        <v>75</v>
      </c>
      <c r="D404" s="36"/>
      <c r="E404" s="54"/>
      <c r="F404" s="10"/>
    </row>
    <row r="405" spans="2:10" ht="31.5" x14ac:dyDescent="0.25">
      <c r="B405" s="43">
        <v>1</v>
      </c>
      <c r="C405" s="75" t="s">
        <v>287</v>
      </c>
      <c r="D405" s="37" t="s">
        <v>298</v>
      </c>
      <c r="E405" s="54">
        <v>296.45173687683968</v>
      </c>
      <c r="F405" s="10">
        <f t="shared" ref="F405:F424" si="32">E405</f>
        <v>296.45173687683968</v>
      </c>
    </row>
    <row r="406" spans="2:10" ht="31.5" x14ac:dyDescent="0.25">
      <c r="B406" s="43">
        <v>2</v>
      </c>
      <c r="C406" s="75" t="s">
        <v>288</v>
      </c>
      <c r="D406" s="26"/>
      <c r="E406" s="54"/>
      <c r="F406" s="10"/>
    </row>
    <row r="407" spans="2:10" ht="15.75" x14ac:dyDescent="0.25">
      <c r="B407" s="43" t="s">
        <v>307</v>
      </c>
      <c r="C407" s="75" t="s">
        <v>289</v>
      </c>
      <c r="D407" s="27" t="str">
        <f>D405</f>
        <v>1 послуга</v>
      </c>
      <c r="E407" s="54">
        <v>246.85915155284457</v>
      </c>
      <c r="F407" s="10">
        <f t="shared" si="32"/>
        <v>246.85915155284457</v>
      </c>
    </row>
    <row r="408" spans="2:10" ht="18.75" customHeight="1" x14ac:dyDescent="0.25">
      <c r="B408" s="43" t="s">
        <v>308</v>
      </c>
      <c r="C408" s="75" t="s">
        <v>290</v>
      </c>
      <c r="D408" s="27" t="str">
        <f>D407</f>
        <v>1 послуга</v>
      </c>
      <c r="E408" s="54">
        <v>354.63654157339977</v>
      </c>
      <c r="F408" s="10">
        <f t="shared" si="32"/>
        <v>354.63654157339977</v>
      </c>
    </row>
    <row r="409" spans="2:10" ht="47.25" x14ac:dyDescent="0.25">
      <c r="B409" s="43" t="s">
        <v>309</v>
      </c>
      <c r="C409" s="75" t="s">
        <v>291</v>
      </c>
      <c r="D409" s="27" t="str">
        <f t="shared" ref="D409:D411" si="33">D407</f>
        <v>1 послуга</v>
      </c>
      <c r="E409" s="54">
        <v>111.96599702592887</v>
      </c>
      <c r="F409" s="10">
        <f t="shared" si="32"/>
        <v>111.96599702592887</v>
      </c>
    </row>
    <row r="410" spans="2:10" ht="15.75" x14ac:dyDescent="0.25">
      <c r="B410" s="43">
        <v>3</v>
      </c>
      <c r="C410" s="75" t="s">
        <v>292</v>
      </c>
      <c r="D410" s="27" t="str">
        <f t="shared" si="33"/>
        <v>1 послуга</v>
      </c>
      <c r="E410" s="54">
        <v>29.608079860065466</v>
      </c>
      <c r="F410" s="10">
        <f t="shared" si="32"/>
        <v>29.608079860065466</v>
      </c>
    </row>
    <row r="411" spans="2:10" ht="15.75" x14ac:dyDescent="0.25">
      <c r="B411" s="43">
        <v>4</v>
      </c>
      <c r="C411" s="75" t="s">
        <v>293</v>
      </c>
      <c r="D411" s="27" t="str">
        <f t="shared" si="33"/>
        <v>1 послуга</v>
      </c>
      <c r="E411" s="54">
        <v>51.01211979009819</v>
      </c>
      <c r="F411" s="10">
        <f t="shared" si="32"/>
        <v>51.01211979009819</v>
      </c>
    </row>
    <row r="412" spans="2:10" ht="15.75" x14ac:dyDescent="0.25">
      <c r="B412" s="43"/>
      <c r="C412" s="82" t="s">
        <v>72</v>
      </c>
      <c r="D412" s="24"/>
      <c r="E412" s="83"/>
      <c r="F412" s="10"/>
    </row>
    <row r="413" spans="2:10" ht="78.75" x14ac:dyDescent="0.25">
      <c r="B413" s="43"/>
      <c r="C413" s="84" t="s">
        <v>73</v>
      </c>
      <c r="D413" s="38"/>
      <c r="E413" s="57"/>
      <c r="F413" s="10"/>
    </row>
    <row r="414" spans="2:10" ht="15.75" x14ac:dyDescent="0.25">
      <c r="B414" s="43">
        <v>1</v>
      </c>
      <c r="C414" s="63" t="str">
        <f>[8]прейскурант!C15</f>
        <v>Медичний огляд (рентгенографія) жінки</v>
      </c>
      <c r="D414" s="38" t="s">
        <v>298</v>
      </c>
      <c r="E414" s="57">
        <v>426.14</v>
      </c>
      <c r="F414" s="10">
        <f t="shared" si="32"/>
        <v>426.14</v>
      </c>
      <c r="G414" s="15"/>
      <c r="H414" s="15"/>
      <c r="I414" s="15"/>
      <c r="J414" s="15"/>
    </row>
    <row r="415" spans="2:10" ht="15.75" x14ac:dyDescent="0.25">
      <c r="B415" s="43">
        <f>B414+1</f>
        <v>2</v>
      </c>
      <c r="C415" s="63" t="str">
        <f>[8]прейскурант!C16</f>
        <v>Медичний огляд (рентгенографія) чоловіки</v>
      </c>
      <c r="D415" s="38" t="str">
        <f>D414</f>
        <v>1 послуга</v>
      </c>
      <c r="E415" s="57">
        <v>425.1</v>
      </c>
      <c r="F415" s="10">
        <f t="shared" si="32"/>
        <v>425.1</v>
      </c>
      <c r="G415" s="15"/>
      <c r="H415" s="15"/>
      <c r="I415" s="15"/>
      <c r="J415" s="15"/>
    </row>
    <row r="416" spans="2:10" ht="15.75" x14ac:dyDescent="0.25">
      <c r="B416" s="43">
        <f t="shared" ref="B416:B422" si="34">B415+1</f>
        <v>3</v>
      </c>
      <c r="C416" s="63" t="str">
        <f>[8]прейскурант!C17</f>
        <v>Медичний огляд (повторно) жінки</v>
      </c>
      <c r="D416" s="38" t="str">
        <f t="shared" ref="D416:D422" si="35">D415</f>
        <v>1 послуга</v>
      </c>
      <c r="E416" s="57">
        <v>259.27999999999997</v>
      </c>
      <c r="F416" s="10">
        <f t="shared" si="32"/>
        <v>259.27999999999997</v>
      </c>
      <c r="G416" s="15"/>
      <c r="H416" s="15"/>
      <c r="I416" s="15"/>
      <c r="J416" s="15"/>
    </row>
    <row r="417" spans="2:10" ht="15.75" x14ac:dyDescent="0.25">
      <c r="B417" s="43">
        <f t="shared" si="34"/>
        <v>4</v>
      </c>
      <c r="C417" s="63" t="str">
        <f>[8]прейскурант!C18</f>
        <v>Медичний огляд (повторно) чоловіки</v>
      </c>
      <c r="D417" s="38" t="str">
        <f t="shared" si="35"/>
        <v>1 послуга</v>
      </c>
      <c r="E417" s="57">
        <v>249.7</v>
      </c>
      <c r="F417" s="10">
        <f t="shared" si="32"/>
        <v>249.7</v>
      </c>
      <c r="G417" s="15"/>
      <c r="H417" s="15"/>
      <c r="I417" s="15"/>
      <c r="J417" s="15"/>
    </row>
    <row r="418" spans="2:10" ht="15.75" x14ac:dyDescent="0.25">
      <c r="B418" s="43">
        <f t="shared" si="34"/>
        <v>5</v>
      </c>
      <c r="C418" s="63" t="str">
        <f>[8]прейскурант!C19</f>
        <v>Медичний огляд (без надання санітарної книжки) жінки</v>
      </c>
      <c r="D418" s="38" t="str">
        <f t="shared" si="35"/>
        <v>1 послуга</v>
      </c>
      <c r="E418" s="57">
        <v>416.64</v>
      </c>
      <c r="F418" s="10">
        <f t="shared" si="32"/>
        <v>416.64</v>
      </c>
      <c r="G418" s="15"/>
      <c r="H418" s="15"/>
      <c r="I418" s="15"/>
      <c r="J418" s="15"/>
    </row>
    <row r="419" spans="2:10" ht="15.75" x14ac:dyDescent="0.25">
      <c r="B419" s="43">
        <f t="shared" si="34"/>
        <v>6</v>
      </c>
      <c r="C419" s="63" t="str">
        <f>[8]прейскурант!C20</f>
        <v>Медичний огляд (без надання санітарної книжки) чоловіки</v>
      </c>
      <c r="D419" s="38" t="str">
        <f t="shared" si="35"/>
        <v>1 послуга</v>
      </c>
      <c r="E419" s="57">
        <v>415.6</v>
      </c>
      <c r="F419" s="10">
        <f t="shared" si="32"/>
        <v>415.6</v>
      </c>
      <c r="G419" s="15"/>
      <c r="H419" s="15"/>
      <c r="I419" s="15"/>
      <c r="J419" s="15"/>
    </row>
    <row r="420" spans="2:10" ht="15.75" x14ac:dyDescent="0.25">
      <c r="B420" s="43">
        <f t="shared" si="34"/>
        <v>7</v>
      </c>
      <c r="C420" s="63" t="str">
        <f>[8]прейскурант!C21</f>
        <v>Проведення медичного огляду  працівникам освіти (жінки)</v>
      </c>
      <c r="D420" s="38" t="str">
        <f t="shared" si="35"/>
        <v>1 послуга</v>
      </c>
      <c r="E420" s="57">
        <v>343.42</v>
      </c>
      <c r="F420" s="10">
        <f t="shared" si="32"/>
        <v>343.42</v>
      </c>
      <c r="G420" s="15"/>
      <c r="H420" s="15"/>
      <c r="I420" s="15"/>
      <c r="J420" s="15"/>
    </row>
    <row r="421" spans="2:10" ht="15.75" x14ac:dyDescent="0.25">
      <c r="B421" s="43">
        <f t="shared" si="34"/>
        <v>8</v>
      </c>
      <c r="C421" s="63" t="str">
        <f>[8]прейскурант!C22</f>
        <v>Проведення медичного огляду  працівникам освіти (чоловіки)</v>
      </c>
      <c r="D421" s="38" t="str">
        <f t="shared" si="35"/>
        <v>1 послуга</v>
      </c>
      <c r="E421" s="57">
        <v>341.67</v>
      </c>
      <c r="F421" s="10">
        <f t="shared" si="32"/>
        <v>341.67</v>
      </c>
      <c r="G421" s="15"/>
      <c r="H421" s="15"/>
      <c r="I421" s="15"/>
      <c r="J421" s="15"/>
    </row>
    <row r="422" spans="2:10" ht="15.75" x14ac:dyDescent="0.25">
      <c r="B422" s="43">
        <f t="shared" si="34"/>
        <v>9</v>
      </c>
      <c r="C422" s="63" t="str">
        <f>[8]прейскурант!C23</f>
        <v>Проведення медичного огляду  для абітурієнтів</v>
      </c>
      <c r="D422" s="38" t="str">
        <f t="shared" si="35"/>
        <v>1 послуга</v>
      </c>
      <c r="E422" s="57">
        <v>303.08999999999997</v>
      </c>
      <c r="F422" s="10">
        <f t="shared" si="32"/>
        <v>303.08999999999997</v>
      </c>
      <c r="G422" s="15"/>
      <c r="H422" s="15"/>
      <c r="I422" s="15"/>
      <c r="J422" s="15"/>
    </row>
    <row r="423" spans="2:10" ht="15.75" x14ac:dyDescent="0.25">
      <c r="B423" s="43"/>
      <c r="C423" s="85" t="s">
        <v>111</v>
      </c>
      <c r="D423" s="38"/>
      <c r="E423" s="57"/>
      <c r="F423" s="10"/>
      <c r="G423" s="15"/>
      <c r="H423" s="15"/>
      <c r="I423" s="15"/>
      <c r="J423" s="15"/>
    </row>
    <row r="424" spans="2:10" ht="15.75" x14ac:dyDescent="0.25">
      <c r="B424" s="43">
        <v>1</v>
      </c>
      <c r="C424" s="63" t="s">
        <v>329</v>
      </c>
      <c r="D424" s="38" t="str">
        <f>D422</f>
        <v>1 послуга</v>
      </c>
      <c r="E424" s="57">
        <v>77.099999999999994</v>
      </c>
      <c r="F424" s="10">
        <f t="shared" si="32"/>
        <v>77.099999999999994</v>
      </c>
      <c r="G424" s="15"/>
      <c r="H424" s="15"/>
      <c r="I424" s="15"/>
      <c r="J424" s="15"/>
    </row>
    <row r="428" spans="2:10" x14ac:dyDescent="0.3">
      <c r="C428" s="18" t="s">
        <v>331</v>
      </c>
      <c r="D428" s="88" t="s">
        <v>335</v>
      </c>
      <c r="E428" s="88"/>
      <c r="F428" s="88"/>
    </row>
    <row r="429" spans="2:10" x14ac:dyDescent="0.3">
      <c r="C429" s="18"/>
      <c r="D429" s="40"/>
      <c r="E429" s="19"/>
      <c r="F429" s="19"/>
    </row>
    <row r="430" spans="2:10" x14ac:dyDescent="0.3">
      <c r="C430" s="18"/>
      <c r="D430" s="88"/>
      <c r="E430" s="88"/>
      <c r="F430" s="88"/>
    </row>
  </sheetData>
  <mergeCells count="10">
    <mergeCell ref="B7:E7"/>
    <mergeCell ref="C8:E8"/>
    <mergeCell ref="D428:F428"/>
    <mergeCell ref="D430:F430"/>
    <mergeCell ref="B1:E1"/>
    <mergeCell ref="C2:E2"/>
    <mergeCell ref="C3:E3"/>
    <mergeCell ref="C4:E4"/>
    <mergeCell ref="B5:E5"/>
    <mergeCell ref="B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cp:lastPrinted>2022-04-29T07:56:54Z</cp:lastPrinted>
  <dcterms:created xsi:type="dcterms:W3CDTF">2019-08-08T10:41:08Z</dcterms:created>
  <dcterms:modified xsi:type="dcterms:W3CDTF">2022-04-29T08:13:35Z</dcterms:modified>
</cp:coreProperties>
</file>